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user\Documents\САЙТ\"/>
    </mc:Choice>
  </mc:AlternateContent>
  <xr:revisionPtr revIDLastSave="0" documentId="13_ncr:1_{5A705FB2-C8D7-4517-9E0B-AFD51FB9CF3C}" xr6:coauthVersionLast="46" xr6:coauthVersionMax="46" xr10:uidLastSave="{00000000-0000-0000-0000-000000000000}"/>
  <bookViews>
    <workbookView xWindow="390" yWindow="390" windowWidth="12780" windowHeight="14790" xr2:uid="{00000000-000D-0000-FFFF-FFFF00000000}"/>
  </bookViews>
  <sheets>
    <sheet name="9б индексация_20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r">[0]!_r</definedName>
    <definedName name="_SP1" localSheetId="0">[1]FES!#REF!</definedName>
    <definedName name="_SP1">[1]FES!#REF!</definedName>
    <definedName name="_SP10" localSheetId="0">[1]FES!#REF!</definedName>
    <definedName name="_SP10">[1]FES!#REF!</definedName>
    <definedName name="_SP11" localSheetId="0">[1]FES!#REF!</definedName>
    <definedName name="_SP11">[1]FES!#REF!</definedName>
    <definedName name="_SP12" localSheetId="0">[1]FES!#REF!</definedName>
    <definedName name="_SP12">[1]FES!#REF!</definedName>
    <definedName name="_SP13" localSheetId="0">[1]FES!#REF!</definedName>
    <definedName name="_SP13">[1]FES!#REF!</definedName>
    <definedName name="_SP14" localSheetId="0">[1]FES!#REF!</definedName>
    <definedName name="_SP14">[1]FES!#REF!</definedName>
    <definedName name="_SP15" localSheetId="0">[1]FES!#REF!</definedName>
    <definedName name="_SP15">[1]FES!#REF!</definedName>
    <definedName name="_SP16" localSheetId="0">[1]FES!#REF!</definedName>
    <definedName name="_SP16">[1]FES!#REF!</definedName>
    <definedName name="_SP17" localSheetId="0">[1]FES!#REF!</definedName>
    <definedName name="_SP17">[1]FES!#REF!</definedName>
    <definedName name="_SP18" localSheetId="0">[1]FES!#REF!</definedName>
    <definedName name="_SP18">[1]FES!#REF!</definedName>
    <definedName name="_SP19" localSheetId="0">[1]FES!#REF!</definedName>
    <definedName name="_SP19">[1]FES!#REF!</definedName>
    <definedName name="_SP2" localSheetId="0">[1]FES!#REF!</definedName>
    <definedName name="_SP2">[1]FES!#REF!</definedName>
    <definedName name="_SP20" localSheetId="0">[1]FES!#REF!</definedName>
    <definedName name="_SP20">[1]FES!#REF!</definedName>
    <definedName name="_SP3" localSheetId="0">[1]FES!#REF!</definedName>
    <definedName name="_SP3">[1]FES!#REF!</definedName>
    <definedName name="_SP4" localSheetId="0">[1]FES!#REF!</definedName>
    <definedName name="_SP4">[1]FES!#REF!</definedName>
    <definedName name="_SP5" localSheetId="0">[1]FES!#REF!</definedName>
    <definedName name="_SP5">[1]FES!#REF!</definedName>
    <definedName name="_SP7" localSheetId="0">[1]FES!#REF!</definedName>
    <definedName name="_SP7">[1]FES!#REF!</definedName>
    <definedName name="_SP8" localSheetId="0">[1]FES!#REF!</definedName>
    <definedName name="_SP8">[1]FES!#REF!</definedName>
    <definedName name="_SP9" localSheetId="0">[1]FES!#REF!</definedName>
    <definedName name="_SP9">[1]FES!#REF!</definedName>
    <definedName name="anscount" hidden="1">1</definedName>
    <definedName name="BASE_METHOD">[2]Титульный!$F$21</definedName>
    <definedName name="CompOt">[0]!CompOt</definedName>
    <definedName name="CompRas">[0]!CompRas</definedName>
    <definedName name="ew">[0]!ew</definedName>
    <definedName name="fg">[0]!fg</definedName>
    <definedName name="god" localSheetId="0">[2]Титульный!$M$5</definedName>
    <definedName name="god">[3]Титульный!$M$5</definedName>
    <definedName name="Helper_ТЭС_Котельные">[4]Справочники!$A$2:$A$4,[4]Справочники!$A$16:$A$18</definedName>
    <definedName name="month_list">[5]TEHSHEET!$F$1:$F$13</definedName>
    <definedName name="MR_LIST">[5]REESTR_MO!$D$2:$D$45</definedName>
    <definedName name="org" localSheetId="0">[6]Титульный!$G$16</definedName>
    <definedName name="org">[3]Титульный!$F$10</definedName>
    <definedName name="P1_ESO_PROT" localSheetId="0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hidden="1">#REF!,#REF!,#REF!,#REF!,#REF!,#REF!,#REF!</definedName>
    <definedName name="P1_SCOPE_16_PRT" hidden="1">'[7]16'!$E$15:$I$16,'[7]16'!$E$18:$I$20,'[7]16'!$E$23:$I$23,'[7]16'!$E$26:$I$26,'[7]16'!$E$29:$I$29,'[7]16'!$E$32:$I$32,'[7]16'!$E$35:$I$35,'[7]16'!$B$34,'[7]16'!$B$37</definedName>
    <definedName name="P1_SCOPE_17_PRT" hidden="1">'[7]17'!$E$13:$H$21,'[7]17'!$J$9:$J$11,'[7]17'!$J$13:$J$21,'[7]17'!$E$24:$H$26,'[7]17'!$E$28:$H$36,'[7]17'!$J$24:$M$26,'[7]17'!$J$28:$M$36,'[7]17'!$E$39:$H$41</definedName>
    <definedName name="P1_SCOPE_4_PRT" hidden="1">'[7]4'!$F$23:$I$23,'[7]4'!$F$25:$I$25,'[7]4'!$F$27:$I$31,'[7]4'!$K$14:$N$20,'[7]4'!$K$23:$N$23,'[7]4'!$K$25:$N$25,'[7]4'!$K$27:$N$31,'[7]4'!$P$14:$S$20,'[7]4'!$P$23:$S$23</definedName>
    <definedName name="P1_SCOPE_5_PRT" hidden="1">'[7]5'!$F$23:$I$23,'[7]5'!$F$25:$I$25,'[7]5'!$F$27:$I$31,'[7]5'!$K$14:$N$21,'[7]5'!$K$23:$N$23,'[7]5'!$K$25:$N$25,'[7]5'!$K$27:$N$31,'[7]5'!$P$14:$S$21,'[7]5'!$P$23:$S$23</definedName>
    <definedName name="P1_SCOPE_F1_PRT" hidden="1">'[7]Ф-1 (для АО-энерго)'!$D$74:$E$84,'[7]Ф-1 (для АО-энерго)'!$D$71:$E$72,'[7]Ф-1 (для АО-энерго)'!$D$66:$E$69,'[7]Ф-1 (для АО-энерго)'!$D$61:$E$64</definedName>
    <definedName name="P1_SCOPE_F2_PRT" hidden="1">'[7]Ф-2 (для АО-энерго)'!$G$56,'[7]Ф-2 (для АО-энерго)'!$E$55:$E$56,'[7]Ф-2 (для АО-энерго)'!$F$55:$G$55,'[7]Ф-2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PER_PRT" hidden="1">[7]перекрестка!$H$15:$H$19,[7]перекрестка!$H$21:$H$25,[7]перекрестка!$J$14:$J$25,[7]перекрестка!$K$15:$K$19,[7]перекрестка!$K$21:$K$25</definedName>
    <definedName name="P1_SCOPE_SV_LD" localSheetId="0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_Protect" hidden="1">[8]перекрестка!$J$42:$K$46,[8]перекрестка!$J$49,[8]перекрестка!$J$50:$K$54,[8]перекрестка!$J$55,[8]перекрестка!$J$56:$K$60,[8]перекрестка!$J$62:$K$66</definedName>
    <definedName name="P1_T16_Protect" localSheetId="0" hidden="1">#REF!,#REF!,#REF!,#REF!,#REF!,#REF!,#REF!,#REF!</definedName>
    <definedName name="P1_T16_Protect" hidden="1">#REF!,#REF!,#REF!,#REF!,#REF!,#REF!,#REF!,#REF!</definedName>
    <definedName name="P1_T17?L4">'[4]29'!$J$18:$J$25,'[4]29'!$G$18:$G$25,'[4]29'!$G$35:$G$42,'[4]29'!$J$35:$J$42,'[4]29'!$G$60,'[4]29'!$J$60,'[4]29'!$M$60,'[4]29'!$P$60,'[4]29'!$P$18:$P$25,'[4]29'!$G$9:$G$16</definedName>
    <definedName name="P1_T17?unit?РУБ.ГКАЛ">'[4]29'!$F$44:$F$51,'[4]29'!$I$44:$I$51,'[4]29'!$L$44:$L$51,'[4]29'!$F$18:$F$25,'[4]29'!$I$60,'[4]29'!$L$60,'[4]29'!$O$60,'[4]29'!$F$60,'[4]29'!$F$9:$F$16,'[4]29'!$I$9:$I$16</definedName>
    <definedName name="P1_T17?unit?ТГКАЛ">'[4]29'!$M$18:$M$25,'[4]29'!$J$18:$J$25,'[4]29'!$G$18:$G$25,'[4]29'!$G$35:$G$42,'[4]29'!$J$35:$J$42,'[4]29'!$G$60,'[4]29'!$J$60,'[4]29'!$M$60,'[4]29'!$P$60,'[4]29'!$G$9:$G$16</definedName>
    <definedName name="P1_T17_Protection">'[4]29'!$O$47:$P$51,'[4]29'!$L$47:$M$51,'[4]29'!$L$53:$M$53,'[4]29'!$L$55:$M$59,'[4]29'!$O$53:$P$53,'[4]29'!$O$55:$P$59,'[4]29'!$F$12:$G$16,'[4]29'!$F$10:$G$10</definedName>
    <definedName name="P1_T18.2_Protect" hidden="1">'[8]18.2'!$F$12:$J$19,'[8]18.2'!$F$22:$J$25,'[8]18.2'!$B$28:$J$30,'[8]18.2'!$F$32:$J$32,'[8]18.2'!$B$34:$J$36,'[8]18.2'!$F$40:$J$45,'[8]18.2'!$F$52:$J$52</definedName>
    <definedName name="P1_T20_Protection" hidden="1">'[4]20'!$E$4:$H$4,'[4]20'!$E$13:$H$13,'[4]20'!$E$16:$H$17,'[4]20'!$E$19:$H$19,'[4]20'!$J$4:$M$4,'[4]20'!$J$8:$M$11,'[4]20'!$J$13:$M$13,'[4]20'!$J$16:$M$17,'[4]20'!$J$19:$M$19</definedName>
    <definedName name="P1_T21_Protection">'[4]21'!$O$31:$S$33,'[4]21'!$E$11,'[4]21'!$G$11:$K$11,'[4]21'!$M$11,'[4]21'!$O$11:$S$11,'[4]21'!$E$14:$E$16,'[4]21'!$G$14:$K$16,'[4]21'!$M$14:$M$16,'[4]21'!$O$14:$S$16</definedName>
    <definedName name="P1_T23_Protection">'[4]23'!$F$9:$J$25,'[4]23'!$O$9:$P$25,'[4]23'!$A$32:$A$34,'[4]23'!$F$32:$J$34,'[4]23'!$O$32:$P$34,'[4]23'!$A$37:$A$53,'[4]23'!$F$37:$J$53,'[4]23'!$O$37:$P$53</definedName>
    <definedName name="P1_T25_protection">'[4]25'!$G$8:$J$21,'[4]25'!$G$24:$J$28,'[4]25'!$G$30:$J$33,'[4]25'!$G$35:$J$37,'[4]25'!$G$41:$J$42,'[4]25'!$L$8:$O$21,'[4]25'!$L$24:$O$28,'[4]25'!$L$30:$O$33</definedName>
    <definedName name="P1_T26_Protection">'[4]26'!$B$34:$B$36,'[4]26'!$F$8:$I$8,'[4]26'!$F$10:$I$11,'[4]26'!$F$13:$I$15,'[4]26'!$F$18:$I$19,'[4]26'!$F$22:$I$24,'[4]26'!$F$26:$I$26,'[4]26'!$F$29:$I$32</definedName>
    <definedName name="P1_T27_Protection">'[4]27'!$B$34:$B$36,'[4]27'!$F$8:$I$8,'[4]27'!$F$10:$I$11,'[4]27'!$F$13:$I$15,'[4]27'!$F$18:$I$19,'[4]27'!$F$22:$I$24,'[4]27'!$F$26:$I$26,'[4]27'!$F$29:$I$32</definedName>
    <definedName name="P1_T28?axis?R?ПЭ">'[4]28'!$D$16:$I$18,'[4]28'!$D$22:$I$24,'[4]28'!$D$28:$I$30,'[4]28'!$D$37:$I$39,'[4]28'!$D$42:$I$44,'[4]28'!$D$48:$I$50,'[4]28'!$D$54:$I$56,'[4]28'!$D$63:$I$65</definedName>
    <definedName name="P1_T28?axis?R?ПЭ?">'[4]28'!$B$16:$B$18,'[4]28'!$B$22:$B$24,'[4]28'!$B$28:$B$30,'[4]28'!$B$37:$B$39,'[4]28'!$B$42:$B$44,'[4]28'!$B$48:$B$50,'[4]28'!$B$54:$B$56,'[4]28'!$B$63:$B$65</definedName>
    <definedName name="P1_T28?Data">'[4]28'!$G$242:$H$265,'[4]28'!$D$242:$E$265,'[4]28'!$G$216:$H$239,'[4]28'!$D$268:$E$292,'[4]28'!$G$268:$H$292,'[4]28'!$D$216:$E$239,'[4]28'!$G$190:$H$213</definedName>
    <definedName name="P1_T28_Protection">'[4]28'!$B$74:$B$76,'[4]28'!$B$80:$B$82,'[4]28'!$B$89:$B$91,'[4]28'!$B$94:$B$96,'[4]28'!$B$100:$B$102,'[4]28'!$B$106:$B$108,'[4]28'!$B$115:$B$117,'[4]28'!$B$120:$B$122</definedName>
    <definedName name="P1_T4_Protect" hidden="1">'[8]4'!$G$20:$J$20,'[8]4'!$G$22:$J$22,'[8]4'!$G$24:$J$28,'[8]4'!$L$11:$O$17,'[8]4'!$L$20:$O$20,'[8]4'!$L$22:$O$22,'[8]4'!$L$24:$O$28,'[8]4'!$Q$11:$T$17,'[8]4'!$Q$20:$T$20</definedName>
    <definedName name="P1_T6_Protect" hidden="1">'[8]6'!$D$46:$H$55,'[8]6'!$J$46:$N$55,'[8]6'!$D$57:$H$59,'[8]6'!$J$57:$N$59,'[8]6'!$B$10:$B$19,'[8]6'!$D$10:$H$19,'[8]6'!$J$10:$N$19,'[8]6'!$D$21:$H$23,'[8]6'!$J$21:$N$23</definedName>
    <definedName name="P10_T1_Protect" hidden="1">[8]перекрестка!$F$42:$H$46,[8]перекрестка!$F$49:$G$49,[8]перекрестка!$F$50:$H$54,[8]перекрестка!$F$55:$G$55,[8]перекрестка!$F$56:$H$60</definedName>
    <definedName name="P10_T28_Protection">'[4]28'!$G$167:$H$169,'[4]28'!$D$172:$E$174,'[4]28'!$G$172:$H$174,'[4]28'!$D$178:$E$180,'[4]28'!$G$178:$H$181,'[4]28'!$D$184:$E$186,'[4]28'!$G$184:$H$186</definedName>
    <definedName name="P11_T1_Protect" hidden="1">[8]перекрестка!$F$62:$H$66,[8]перекрестка!$F$68:$H$72,[8]перекрестка!$F$74:$H$78,[8]перекрестка!$F$80:$H$84,[8]перекрестка!$F$89:$G$89</definedName>
    <definedName name="P11_T28_Protection">'[4]28'!$D$193:$E$195,'[4]28'!$G$193:$H$195,'[4]28'!$D$198:$E$200,'[4]28'!$G$198:$H$200,'[4]28'!$D$204:$E$206,'[4]28'!$G$204:$H$206,'[4]28'!$D$210:$E$212,'[4]28'!$B$68:$B$70</definedName>
    <definedName name="P12_T1_Protect" hidden="1">[8]перекрестка!$F$90:$H$94,[8]перекрестка!$F$95:$G$95,[8]перекрестка!$F$96:$H$100,[8]перекрестка!$F$102:$H$106,[8]перекрестка!$F$108:$H$112</definedName>
    <definedName name="P12_T28_Protection">P1_T28_Protection,P2_T28_Protection,P3_T28_Protection,P4_T28_Protection,P5_T28_Protection,P6_T28_Protection,P7_T28_Protection,P8_T28_Protection</definedName>
    <definedName name="P13_T1_Protect" hidden="1">[8]перекрестка!$F$114:$H$118,[8]перекрестка!$F$120:$H$124,[8]перекрестка!$F$127:$G$127,[8]перекрестка!$F$128:$H$132,[8]перекрестка!$F$133:$G$133</definedName>
    <definedName name="P14_T1_Protect" hidden="1">[8]перекрестка!$F$134:$H$138,[8]перекрестка!$F$140:$H$144,[8]перекрестка!$F$146:$H$150,[8]перекрестка!$F$152:$H$156,[8]перекрестка!$F$158:$H$162</definedName>
    <definedName name="P15_T1_Protect" hidden="1">[8]перекрестка!$J$158:$K$162,[8]перекрестка!$J$152:$K$156,[8]перекрестка!$J$146:$K$150,[8]перекрестка!$J$140:$K$144,[8]перекрестка!$J$11</definedName>
    <definedName name="P16_T1_Protect" hidden="1">[8]перекрестка!$J$12:$K$16,[8]перекрестка!$J$17,[8]перекрестка!$J$18:$K$22,[8]перекрестка!$J$24:$K$28,[8]перекрестка!$J$30:$K$34,[8]перекрестка!$F$23:$G$23</definedName>
    <definedName name="P17_T1_Protect" hidden="1">[8]перекрестка!$F$29:$G$29,[8]перекрестка!$F$61:$G$61,[8]перекрестка!$F$67:$G$67,[8]перекрестка!$F$101:$G$101,[8]перекрестка!$F$107:$G$107</definedName>
    <definedName name="P18_T1_Protect" hidden="1">[8]перекрестка!$F$139:$G$139,[8]перекрестка!$F$145:$G$145,[8]перекрестка!$J$36:$K$40,P1_T1_Protect,P2_T1_Protect,P3_T1_Protect,P4_T1_Protect</definedName>
    <definedName name="P19_T1_Protect" localSheetId="0" hidden="1">[0]!P5_T1_Protect,[0]!P6_T1_Protect,[0]!P7_T1_Protect,[0]!P8_T1_Protect,[0]!P9_T1_Protect,[0]!P10_T1_Protect,[0]!P11_T1_Protect,[0]!P12_T1_Protect,[0]!P13_T1_Protect,[0]!P14_T1_Protect</definedName>
    <definedName name="P19_T1_Protect" hidden="1">P5_T1_Protect,P6_T1_Protect,P7_T1_Protect,P8_T1_Protect,P9_T1_Protect,P10_T1_Protect,P11_T1_Protect,P12_T1_Protect,P13_T1_Protect,P14_T1_Protect</definedName>
    <definedName name="P2_SCOPE_16_PRT" hidden="1">'[7]16'!$E$38:$I$38,'[7]16'!$E$41:$I$41,'[7]16'!$E$45:$I$47,'[7]16'!$E$49:$I$49,'[7]16'!$E$53:$I$54,'[7]16'!$E$56:$I$57,'[7]16'!$E$59:$I$59,'[7]16'!$E$9:$I$13</definedName>
    <definedName name="P2_SCOPE_4_PRT" hidden="1">'[7]4'!$P$25:$S$25,'[7]4'!$P$27:$S$31,'[7]4'!$U$14:$X$20,'[7]4'!$U$23:$X$23,'[7]4'!$U$25:$X$25,'[7]4'!$U$27:$X$31,'[7]4'!$Z$14:$AC$20,'[7]4'!$Z$23:$AC$23,'[7]4'!$Z$25:$AC$25</definedName>
    <definedName name="P2_SCOPE_5_PRT" hidden="1">'[7]5'!$P$25:$S$25,'[7]5'!$P$27:$S$31,'[7]5'!$U$14:$X$21,'[7]5'!$U$23:$X$23,'[7]5'!$U$25:$X$25,'[7]5'!$U$27:$X$31,'[7]5'!$Z$14:$AC$21,'[7]5'!$Z$23:$AC$23,'[7]5'!$Z$25:$AC$25</definedName>
    <definedName name="P2_SCOPE_F1_PRT" hidden="1">'[7]Ф-1 (для АО-энерго)'!$D$56:$E$59,'[7]Ф-1 (для АО-энерго)'!$D$34:$E$50,'[7]Ф-1 (для АО-энерго)'!$D$32:$E$32,'[7]Ф-1 (для АО-энерго)'!$D$23:$E$30</definedName>
    <definedName name="P2_SCOPE_F2_PRT" hidden="1">'[7]Ф-2 (для АО-энерго)'!$D$52:$G$54,'[7]Ф-2 (для АО-энерго)'!$C$21:$E$42,'[7]Ф-2 (для АО-энерго)'!$A$12:$E$12,'[7]Ф-2 (для АО-энерго)'!$C$8:$E$11</definedName>
    <definedName name="P2_SCOPE_PER_PRT" hidden="1">[7]перекрестка!$N$14:$N$25,[7]перекрестка!$N$27:$N$31,[7]перекрестка!$J$27:$K$31,[7]перекрестка!$F$27:$H$31,[7]перекрестка!$F$33:$H$37</definedName>
    <definedName name="P2_SCOPE_SV_PRT" localSheetId="0" hidden="1">#REF!,#REF!,#REF!,#REF!,#REF!,#REF!,#REF!</definedName>
    <definedName name="P2_SCOPE_SV_PRT" hidden="1">#REF!,#REF!,#REF!,#REF!,#REF!,#REF!,#REF!</definedName>
    <definedName name="P2_T1_Protect" hidden="1">[8]перекрестка!$J$68:$K$72,[8]перекрестка!$J$74:$K$78,[8]перекрестка!$J$80:$K$84,[8]перекрестка!$J$89,[8]перекрестка!$J$90:$K$94,[8]перекрестка!$J$95</definedName>
    <definedName name="P2_T17?L4">'[4]29'!$J$9:$J$16,'[4]29'!$M$9:$M$16,'[4]29'!$P$9:$P$16,'[4]29'!$G$44:$G$51,'[4]29'!$J$44:$J$51,'[4]29'!$M$44:$M$51,'[4]29'!$M$35:$M$42,'[4]29'!$P$35:$P$42,'[4]29'!$P$44:$P$51</definedName>
    <definedName name="P2_T17?unit?РУБ.ГКАЛ">'[4]29'!$I$18:$I$25,'[4]29'!$L$9:$L$16,'[4]29'!$L$18:$L$25,'[4]29'!$O$9:$O$16,'[4]29'!$F$35:$F$42,'[4]29'!$I$35:$I$42,'[4]29'!$L$35:$L$42,'[4]29'!$O$35:$O$51</definedName>
    <definedName name="P2_T17?unit?ТГКАЛ">'[4]29'!$J$9:$J$16,'[4]29'!$M$9:$M$16,'[4]29'!$P$9:$P$16,'[4]29'!$M$35:$M$42,'[4]29'!$P$35:$P$42,'[4]29'!$G$44:$G$51,'[4]29'!$J$44:$J$51,'[4]29'!$M$44:$M$51,'[4]29'!$P$44:$P$51</definedName>
    <definedName name="P2_T17_Protection">'[4]29'!$F$19:$G$19,'[4]29'!$F$21:$G$25,'[4]29'!$F$27:$G$27,'[4]29'!$F$29:$G$33,'[4]29'!$F$36:$G$36,'[4]29'!$F$38:$G$42,'[4]29'!$F$45:$G$45,'[4]29'!$F$47:$G$51</definedName>
    <definedName name="P2_T21_Protection">'[4]21'!$E$20:$E$22,'[4]21'!$G$20:$K$22,'[4]21'!$M$20:$M$22,'[4]21'!$O$20:$S$22,'[4]21'!$E$26:$E$28,'[4]21'!$G$26:$K$28,'[4]21'!$M$26:$M$28,'[4]21'!$O$26:$S$28</definedName>
    <definedName name="P2_T25_protection">'[4]25'!$L$35:$O$37,'[4]25'!$L$41:$O$42,'[4]25'!$Q$8:$T$21,'[4]25'!$Q$24:$T$28,'[4]25'!$Q$30:$T$33,'[4]25'!$Q$35:$T$37,'[4]25'!$Q$41:$T$42,'[4]25'!$B$35:$B$37</definedName>
    <definedName name="P2_T26_Protection">'[4]26'!$F$34:$I$36,'[4]26'!$K$8:$N$8,'[4]26'!$K$10:$N$11,'[4]26'!$K$13:$N$15,'[4]26'!$K$18:$N$19,'[4]26'!$K$22:$N$24,'[4]26'!$K$26:$N$26,'[4]26'!$K$29:$N$32</definedName>
    <definedName name="P2_T27_Protection">'[4]27'!$F$34:$I$36,'[4]27'!$K$8:$N$8,'[4]27'!$K$10:$N$11,'[4]27'!$K$13:$N$15,'[4]27'!$K$18:$N$19,'[4]27'!$K$22:$N$24,'[4]27'!$K$26:$N$26,'[4]27'!$K$29:$N$32</definedName>
    <definedName name="P2_T28?axis?R?ПЭ">'[4]28'!$D$68:$I$70,'[4]28'!$D$74:$I$76,'[4]28'!$D$80:$I$82,'[4]28'!$D$89:$I$91,'[4]28'!$D$94:$I$96,'[4]28'!$D$100:$I$102,'[4]28'!$D$106:$I$108,'[4]28'!$D$115:$I$117</definedName>
    <definedName name="P2_T28?axis?R?ПЭ?">'[4]28'!$B$68:$B$70,'[4]28'!$B$74:$B$76,'[4]28'!$B$80:$B$82,'[4]28'!$B$89:$B$91,'[4]28'!$B$94:$B$96,'[4]28'!$B$100:$B$102,'[4]28'!$B$106:$B$108,'[4]28'!$B$115:$B$117</definedName>
    <definedName name="P2_T28_Protection">'[4]28'!$B$126:$B$128,'[4]28'!$B$132:$B$134,'[4]28'!$B$141:$B$143,'[4]28'!$B$146:$B$148,'[4]28'!$B$152:$B$154,'[4]28'!$B$158:$B$160,'[4]28'!$B$167:$B$169</definedName>
    <definedName name="P2_T4_Protect" hidden="1">'[8]4'!$Q$22:$T$22,'[8]4'!$Q$24:$T$28,'[8]4'!$V$24:$Y$28,'[8]4'!$V$22:$Y$22,'[8]4'!$V$20:$Y$20,'[8]4'!$V$11:$Y$17,'[8]4'!$AA$11:$AD$17,'[8]4'!$AA$20:$AD$20,'[8]4'!$AA$22:$AD$22</definedName>
    <definedName name="P3_SCOPE_F1_PRT" hidden="1">'[7]Ф-1 (для АО-энерго)'!$E$16:$E$17,'[7]Ф-1 (для АО-энерго)'!$C$4:$D$4,'[7]Ф-1 (для АО-энерго)'!$C$7:$E$10,'[7]Ф-1 (для АО-энерго)'!$A$11:$E$11</definedName>
    <definedName name="P3_SCOPE_PER_PRT" hidden="1">[7]перекрестка!$J$33:$K$37,[7]перекрестка!$N$33:$N$37,[7]перекрестка!$F$39:$H$43,[7]перекрестка!$J$39:$K$43,[7]перекрестка!$N$39:$N$43</definedName>
    <definedName name="P3_SCOPE_SV_PRT" localSheetId="0" hidden="1">#REF!,#REF!,#REF!,#REF!,#REF!,#REF!,#REF!</definedName>
    <definedName name="P3_SCOPE_SV_PRT" hidden="1">#REF!,#REF!,#REF!,#REF!,#REF!,#REF!,#REF!</definedName>
    <definedName name="P3_T1_Protect" hidden="1">[8]перекрестка!$J$96:$K$100,[8]перекрестка!$J$102:$K$106,[8]перекрестка!$J$108:$K$112,[8]перекрестка!$J$114:$K$118,[8]перекрестка!$J$120:$K$124</definedName>
    <definedName name="P3_T17_Protection">'[4]29'!$F$53:$G$53,'[4]29'!$F$55:$G$59,'[4]29'!$I$55:$J$59,'[4]29'!$I$53:$J$53,'[4]29'!$I$47:$J$51,'[4]29'!$I$45:$J$45,'[4]29'!$I$38:$J$42,'[4]29'!$I$36:$J$36</definedName>
    <definedName name="P3_T21_Protection">'[4]21'!$E$31:$E$33,'[4]21'!$G$31:$K$33,'[4]21'!$B$14:$B$16,'[4]21'!$B$20:$B$22,'[4]21'!$B$26:$B$28,'[4]21'!$B$31:$B$33,'[4]21'!$M$31:$M$33,P1_T21_Protection</definedName>
    <definedName name="P3_T27_Protection">'[4]27'!$K$34:$N$36,'[4]27'!$P$8:$S$8,'[4]27'!$P$10:$S$11,'[4]27'!$P$13:$S$15,'[4]27'!$P$18:$S$19,'[4]27'!$P$22:$S$24,'[4]27'!$P$26:$S$26,'[4]27'!$P$29:$S$32</definedName>
    <definedName name="P3_T28?axis?R?ПЭ">'[4]28'!$D$120:$I$122,'[4]28'!$D$126:$I$128,'[4]28'!$D$132:$I$134,'[4]28'!$D$141:$I$143,'[4]28'!$D$146:$I$148,'[4]28'!$D$152:$I$154,'[4]28'!$D$158:$I$160</definedName>
    <definedName name="P3_T28?axis?R?ПЭ?">'[4]28'!$B$120:$B$122,'[4]28'!$B$126:$B$128,'[4]28'!$B$132:$B$134,'[4]28'!$B$141:$B$143,'[4]28'!$B$146:$B$148,'[4]28'!$B$152:$B$154,'[4]28'!$B$158:$B$160</definedName>
    <definedName name="P3_T28_Protection">'[4]28'!$B$172:$B$174,'[4]28'!$B$178:$B$180,'[4]28'!$B$184:$B$186,'[4]28'!$B$193:$B$195,'[4]28'!$B$198:$B$200,'[4]28'!$B$204:$B$206,'[4]28'!$B$210:$B$212</definedName>
    <definedName name="P4_SCOPE_F1_PRT" hidden="1">'[7]Ф-1 (для АО-энерго)'!$C$13:$E$13,'[7]Ф-1 (для АО-энерго)'!$A$14:$E$14,'[7]Ф-1 (для АО-энерго)'!$C$23:$C$50,'[7]Ф-1 (для АО-энерго)'!$C$54:$C$95</definedName>
    <definedName name="P4_SCOPE_PER_PRT" hidden="1">[7]перекрестка!$F$45:$H$49,[7]перекрестка!$J$45:$K$49,[7]перекрестка!$N$45:$N$49,[7]перекрестка!$F$53:$G$64,[7]перекрестка!$H$54:$H$58</definedName>
    <definedName name="P4_T1_Protect" hidden="1">[8]перекрестка!$J$127,[8]перекрестка!$J$128:$K$132,[8]перекрестка!$J$133,[8]перекрестка!$J$134:$K$138,[8]перекрестка!$N$11:$N$22,[8]перекрестка!$N$24:$N$28</definedName>
    <definedName name="P4_T17_Protection">'[4]29'!$I$29:$J$33,'[4]29'!$I$27:$J$27,'[4]29'!$I$21:$J$25,'[4]29'!$I$19:$J$19,'[4]29'!$I$12:$J$16,'[4]29'!$I$10:$J$10,'[4]29'!$L$10:$M$10,'[4]29'!$L$12:$M$16</definedName>
    <definedName name="P4_T28?axis?R?ПЭ">'[4]28'!$D$167:$I$169,'[4]28'!$D$172:$I$174,'[4]28'!$D$178:$I$180,'[4]28'!$D$184:$I$186,'[4]28'!$D$193:$I$195,'[4]28'!$D$198:$I$200,'[4]28'!$D$204:$I$206</definedName>
    <definedName name="P4_T28?axis?R?ПЭ?">'[4]28'!$B$167:$B$169,'[4]28'!$B$172:$B$174,'[4]28'!$B$178:$B$180,'[4]28'!$B$184:$B$186,'[4]28'!$B$193:$B$195,'[4]28'!$B$198:$B$200,'[4]28'!$B$204:$B$206</definedName>
    <definedName name="P4_T28_Protection">'[4]28'!$B$219:$B$221,'[4]28'!$B$224:$B$226,'[4]28'!$B$230:$B$232,'[4]28'!$B$236:$B$238,'[4]28'!$B$245:$B$247,'[4]28'!$B$250:$B$252,'[4]28'!$B$256:$B$258</definedName>
    <definedName name="P5_SCOPE_PER_PRT" hidden="1">[7]перекрестка!$H$60:$H$64,[7]перекрестка!$J$53:$J$64,[7]перекрестка!$K$54:$K$58,[7]перекрестка!$K$60:$K$64,[7]перекрестка!$N$53:$N$64</definedName>
    <definedName name="P5_T1_Protect" hidden="1">[8]перекрестка!$N$30:$N$34,[8]перекрестка!$N$36:$N$40,[8]перекрестка!$N$42:$N$46,[8]перекрестка!$N$49:$N$60,[8]перекрестка!$N$62:$N$66</definedName>
    <definedName name="P5_T17_Protection">'[4]29'!$L$19:$M$19,'[4]29'!$L$21:$M$27,'[4]29'!$L$29:$M$33,'[4]29'!$L$36:$M$36,'[4]29'!$L$38:$M$42,'[4]29'!$L$45:$M$45,'[4]29'!$O$10:$P$10,'[4]29'!$O$12:$P$16</definedName>
    <definedName name="P5_T28?axis?R?ПЭ">'[4]28'!$D$210:$I$212,'[4]28'!$D$219:$I$221,'[4]28'!$D$224:$I$226,'[4]28'!$D$230:$I$232,'[4]28'!$D$236:$I$238,'[4]28'!$D$245:$I$247,'[4]28'!$D$250:$I$252</definedName>
    <definedName name="P5_T28?axis?R?ПЭ?">'[4]28'!$B$210:$B$212,'[4]28'!$B$219:$B$221,'[4]28'!$B$224:$B$226,'[4]28'!$B$230:$B$232,'[4]28'!$B$236:$B$238,'[4]28'!$B$245:$B$247,'[4]28'!$B$250:$B$252</definedName>
    <definedName name="P5_T28_Protection">'[4]28'!$B$262:$B$264,'[4]28'!$B$271:$B$273,'[4]28'!$B$276:$B$278,'[4]28'!$B$282:$B$284,'[4]28'!$B$288:$B$291,'[4]28'!$B$11:$B$13,'[4]28'!$B$16:$B$18,'[4]28'!$B$22:$B$24</definedName>
    <definedName name="P6_SCOPE_PER_PRT" hidden="1">[7]перекрестка!$F$66:$H$70,[7]перекрестка!$J$66:$K$70,[7]перекрестка!$N$66:$N$70,[7]перекрестка!$F$72:$H$76,[7]перекрестка!$J$72:$K$76</definedName>
    <definedName name="P6_T1_Protect" hidden="1">[8]перекрестка!$N$68:$N$72,[8]перекрестка!$N$74:$N$78,[8]перекрестка!$N$80:$N$84,[8]перекрестка!$N$89:$N$100,[8]перекрестка!$N$102:$N$106</definedName>
    <definedName name="P6_T17_Protection">'[4]29'!$O$19:$P$19,'[4]29'!$O$21:$P$25,'[4]29'!$O$27:$P$27,'[4]29'!$O$29:$P$33,'[4]29'!$O$36:$P$36,'[4]29'!$O$38:$P$42,'[4]29'!$O$45:$P$45,P1_T17_Protection</definedName>
    <definedName name="P6_T28?axis?R?ПЭ">'[4]28'!$D$256:$I$258,'[4]28'!$D$262:$I$264,'[4]28'!$D$271:$I$273,'[4]28'!$D$276:$I$278,'[4]28'!$D$282:$I$284,'[4]28'!$D$288:$I$291,'[4]28'!$D$11:$I$13,P1_T28?axis?R?ПЭ</definedName>
    <definedName name="P6_T28?axis?R?ПЭ?">'[4]28'!$B$256:$B$258,'[4]28'!$B$262:$B$264,'[4]28'!$B$271:$B$273,'[4]28'!$B$276:$B$278,'[4]28'!$B$282:$B$284,'[4]28'!$B$288:$B$291,'[4]28'!$B$11:$B$13,P1_T28?axis?R?ПЭ?</definedName>
    <definedName name="P6_T28_Protection">'[4]28'!$B$28:$B$30,'[4]28'!$B$37:$B$39,'[4]28'!$B$42:$B$44,'[4]28'!$B$48:$B$50,'[4]28'!$B$54:$B$56,'[4]28'!$B$63:$B$65,'[4]28'!$G$210:$H$212,'[4]28'!$D$11:$E$13</definedName>
    <definedName name="P7_SCOPE_PER_PRT" hidden="1">[7]перекрестка!$N$72:$N$76,[7]перекрестка!$F$78:$H$82,[7]перекрестка!$J$78:$K$82,[7]перекрестка!$N$78:$N$82,[7]перекрестка!$F$84:$H$88</definedName>
    <definedName name="P7_T1_Protect" hidden="1">[8]перекрестка!$N$108:$N$112,[8]перекрестка!$N$114:$N$118,[8]перекрестка!$N$120:$N$124,[8]перекрестка!$N$127:$N$138,[8]перекрестка!$N$140:$N$144</definedName>
    <definedName name="P7_T28_Protection">'[4]28'!$G$11:$H$13,'[4]28'!$D$16:$E$18,'[4]28'!$G$16:$H$18,'[4]28'!$D$22:$E$24,'[4]28'!$G$22:$H$24,'[4]28'!$D$28:$E$30,'[4]28'!$G$28:$H$30,'[4]28'!$D$37:$E$39</definedName>
    <definedName name="P8_SCOPE_PER_PRT" hidden="1">[7]перекрестка!$J$84:$K$88,[7]перекрестка!$N$84:$N$88,[7]перекрестка!$F$14:$G$25,P1_SCOPE_PER_PRT,P2_SCOPE_PER_PRT,P3_SCOPE_PER_PRT,P4_SCOPE_PER_PRT</definedName>
    <definedName name="P8_T1_Protect" hidden="1">[8]перекрестка!$N$146:$N$150,[8]перекрестка!$N$152:$N$156,[8]перекрестка!$N$158:$N$162,[8]перекрестка!$F$11:$G$11,[8]перекрестка!$F$12:$H$16</definedName>
    <definedName name="P8_T28_Protection">'[4]28'!$G$37:$H$39,'[4]28'!$D$42:$E$44,'[4]28'!$G$42:$H$44,'[4]28'!$D$48:$E$50,'[4]28'!$G$48:$H$50,'[4]28'!$D$54:$E$56,'[4]28'!$G$54:$H$56,'[4]28'!$D$89:$E$91</definedName>
    <definedName name="P9_T1_Protect" hidden="1">[8]перекрестка!$F$17:$G$17,[8]перекрестка!$F$18:$H$22,[8]перекрестка!$F$24:$H$28,[8]перекрестка!$F$30:$H$34,[8]перекрестка!$F$36:$H$40</definedName>
    <definedName name="P9_T28_Protection">'[4]28'!$G$89:$H$91,'[4]28'!$G$94:$H$96,'[4]28'!$D$94:$E$96,'[4]28'!$D$100:$E$102,'[4]28'!$G$100:$H$102,'[4]28'!$D$106:$E$108,'[4]28'!$G$106:$H$108,'[4]28'!$D$167:$E$169</definedName>
    <definedName name="PREBASE_METHOD">[2]Титульный!$F$20</definedName>
    <definedName name="REGION">[9]TECHSHEET!$A$1:$A$84</definedName>
    <definedName name="REGIONS">[7]TEHSHEET!$C$6:$C$93</definedName>
    <definedName name="REGULATION_1_METHOD">[2]Титульный!$F$23</definedName>
    <definedName name="REGULATION_10_METHOD">[2]Титульный!$F$32</definedName>
    <definedName name="REGULATION_2_METHOD">[2]Титульный!$F$24</definedName>
    <definedName name="REGULATION_3_METHOD">[2]Титульный!$F$25</definedName>
    <definedName name="REGULATION_4_METHOD">[2]Титульный!$F$26</definedName>
    <definedName name="REGULATION_5_METHOD">[2]Титульный!$F$27</definedName>
    <definedName name="REGULATION_6_METHOD">[2]Титульный!$F$28</definedName>
    <definedName name="REGULATION_7_METHOD">[2]Титульный!$F$29</definedName>
    <definedName name="REGULATION_8_METHOD">[2]Титульный!$F$30</definedName>
    <definedName name="REGULATION_9_METHOD">[2]Титульный!$F$31</definedName>
    <definedName name="REGULATION_METHOD">[2]Титульный!$F$22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CENARIOS">[7]TEHSHEET!$K$6:$K$8</definedName>
    <definedName name="SCOPE_16_PRT" localSheetId="0">[0]!P1_SCOPE_16_PRT,[0]!P2_SCOPE_16_PRT</definedName>
    <definedName name="SCOPE_16_PRT">P1_SCOPE_16_PRT,P2_SCOPE_16_PRT</definedName>
    <definedName name="SCOPE_17.1_PRT">'[7]17.1'!$D$14:$F$17,'[7]17.1'!$D$19:$F$22,'[7]17.1'!$I$9:$I$12,'[7]17.1'!$I$14:$I$17,'[7]17.1'!$I$19:$I$22,'[7]17.1'!$D$9:$F$12</definedName>
    <definedName name="Scope_17_PRT" localSheetId="0">[0]!P1_SCOPE_16_PRT,[0]!P2_SCOPE_16_PRT</definedName>
    <definedName name="SCOPE_17_PRT">'[7]17'!$J$39:$M$41,'[7]17'!$E$43:$H$51,'[7]17'!$J$43:$M$51,'[7]17'!$E$54:$H$56,'[7]17'!$E$58:$H$66,'[7]17'!$E$69:$M$81,'[7]17'!$E$9:$H$11,P1_SCOPE_17_PRT</definedName>
    <definedName name="SCOPE_24_LD">'[7]24'!$E$8:$J$47,'[7]24'!$E$49:$J$66</definedName>
    <definedName name="SCOPE_24_PRT">'[7]24'!$E$41:$I$41,'[7]24'!$E$34:$I$34,'[7]24'!$E$36:$I$36,'[7]24'!$E$43:$I$43</definedName>
    <definedName name="SCOPE_25_PRT">'[7]25'!$E$20:$I$20,'[7]25'!$E$34:$I$34,'[7]25'!$E$41:$I$41,'[7]25'!$E$8:$I$10</definedName>
    <definedName name="SCOPE_4_PRT">'[7]4'!$Z$27:$AC$31,'[7]4'!$F$14:$I$20,P1_SCOPE_4_PRT,P2_SCOPE_4_PRT</definedName>
    <definedName name="SCOPE_5_PRT">'[7]5'!$Z$27:$AC$31,'[7]5'!$F$14:$I$21,P1_SCOPE_5_PRT,P2_SCOPE_5_PRT</definedName>
    <definedName name="SCOPE_F1_PRT">'[7]Ф-1 (для АО-энерго)'!$D$86:$E$95,P1_SCOPE_F1_PRT,P2_SCOPE_F1_PRT,P3_SCOPE_F1_PRT,P4_SCOPE_F1_PRT</definedName>
    <definedName name="SCOPE_F2_PRT">'[7]Ф-2 (для АО-энерго)'!$C$5:$D$5,'[7]Ф-2 (для АО-энерго)'!$C$52:$C$57,'[7]Ф-2 (для АО-энерго)'!$D$57:$G$57,P1_SCOPE_F2_PRT,P2_SCOPE_F2_PRT</definedName>
    <definedName name="SCOPE_PER_PRT" localSheetId="0">[0]!P5_SCOPE_PER_PRT,[0]!P6_SCOPE_PER_PRT,[0]!P7_SCOPE_PER_PRT,[0]!P8_SCOPE_PER_PRT</definedName>
    <definedName name="SCOPE_PER_PRT">P5_SCOPE_PER_PRT,P6_SCOPE_PER_PRT,P7_SCOPE_PER_PRT,P8_SCOPE_PER_PRT</definedName>
    <definedName name="SCOPE_SPR_PRT">[7]Справочники!$D$21:$J$22,[7]Справочники!$E$13:$I$14,[7]Справочники!$F$27:$H$28</definedName>
    <definedName name="SCOPE_SV_LD1" localSheetId="0">#REF!,#REF!,#REF!,#REF!,#REF!,'9б индексация_2018'!P1_SCOPE_SV_LD1</definedName>
    <definedName name="SCOPE_SV_LD1">#REF!,#REF!,#REF!,#REF!,#REF!,P1_SCOPE_SV_LD1</definedName>
    <definedName name="SCOPE_SV_LD2" localSheetId="0">#REF!</definedName>
    <definedName name="SCOPE_SV_LD2">#REF!</definedName>
    <definedName name="SCOPE_SV_PRT" localSheetId="0">'9б индексация_2018'!P1_SCOPE_SV_PRT,'9б индексация_2018'!P2_SCOPE_SV_PRT,'9б индексация_2018'!P3_SCOPE_SV_PRT</definedName>
    <definedName name="SCOPE_SV_PRT">P1_SCOPE_SV_PRT,P2_SCOPE_SV_PRT,P3_SCOPE_SV_PRT</definedName>
    <definedName name="Sheet2?prefix?">"H"</definedName>
    <definedName name="T1_Protect">P15_T1_Protect,P16_T1_Protect,P17_T1_Protect,P18_T1_Protect,P19_T1_Protect</definedName>
    <definedName name="T11?Data">#N/A</definedName>
    <definedName name="T15?Columns" localSheetId="0">#REF!</definedName>
    <definedName name="T15?Columns">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Scope" localSheetId="0">#REF!</definedName>
    <definedName name="T15?Scope">#REF!</definedName>
    <definedName name="T15?ВРАС" localSheetId="0">#REF!</definedName>
    <definedName name="T15?ВРАС">#REF!</definedName>
    <definedName name="T15_Protect">'[8]15'!$E$25:$I$29,'[8]15'!$E$31:$I$34,'[8]15'!$E$36:$I$39,'[8]15'!$E$43:$I$44,'[8]15'!$E$9:$I$17,'[8]15'!$B$36:$B$39,'[8]15'!$E$19:$I$21</definedName>
    <definedName name="T16?Columns" localSheetId="0">#REF!</definedName>
    <definedName name="T16?Columns">#REF!</definedName>
    <definedName name="T16?ItemComments" localSheetId="0">#REF!</definedName>
    <definedName name="T16?ItemComments">#REF!</definedName>
    <definedName name="T16?Items" localSheetId="0">#REF!</definedName>
    <definedName name="T16?Items">#REF!</definedName>
    <definedName name="T16?Scope" localSheetId="0">#REF!</definedName>
    <definedName name="T16?Scope">#REF!</definedName>
    <definedName name="T16?Units" localSheetId="0">#REF!</definedName>
    <definedName name="T16?Units">#REF!</definedName>
    <definedName name="T16_Protect" localSheetId="0">#REF!,#REF!,'9б индексация_2018'!P1_T16_Protect</definedName>
    <definedName name="T16_Protect">#REF!,#REF!,P1_T16_Protect</definedName>
    <definedName name="T17.1_Protect">'[8]17.1'!$D$14:$F$17,'[8]17.1'!$D$19:$F$22,'[8]17.1'!$I$9:$I$12,'[8]17.1'!$I$14:$I$17,'[8]17.1'!$I$19:$I$22,'[8]17.1'!$D$9:$F$12</definedName>
    <definedName name="T17?L7">'[4]29'!$L$60,'[4]29'!$O$60,'[4]29'!$F$60,'[4]29'!$I$60</definedName>
    <definedName name="T17?unit?ГКАЛЧ">'[4]29'!$M$26:$M$33,'[4]29'!$P$26:$P$33,'[4]29'!$G$52:$G$59,'[4]29'!$J$52:$J$59,'[4]29'!$M$52:$M$59,'[4]29'!$P$52:$P$59,'[4]29'!$G$26:$G$33,'[4]29'!$J$26:$J$33</definedName>
    <definedName name="T17?unit?РУБ.ГКАЛ">'[4]29'!$O$18:$O$25,P1_T17?unit?РУБ.ГКАЛ,P2_T17?unit?РУБ.ГКАЛ</definedName>
    <definedName name="T17?unit?ТГКАЛ">'[4]29'!$P$18:$P$25,P1_T17?unit?ТГКАЛ,P2_T17?unit?ТГКАЛ</definedName>
    <definedName name="T17?unit?ТРУБ.ГКАЛЧ.МЕС">'[4]29'!$L$26:$L$33,'[4]29'!$O$26:$O$33,'[4]29'!$F$52:$F$59,'[4]29'!$I$52:$I$59,'[4]29'!$L$52:$L$59,'[4]29'!$O$52:$O$59,'[4]29'!$F$26:$F$33,'[4]29'!$I$26:$I$33</definedName>
    <definedName name="T17_Protect" localSheetId="0">'[8]21.3'!$E$54:$I$57,'[8]21.3'!$E$10:$I$10,P1_T17_Protect</definedName>
    <definedName name="T17_Protect">'[8]21.3'!$E$54:$I$57,'[8]21.3'!$E$10:$I$10,P1_T17_Protect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2?item_ext?СБЫТ" localSheetId="0">'[8]18.2'!#REF!,'[8]18.2'!#REF!</definedName>
    <definedName name="T18.2?item_ext?СБЫТ">'[8]18.2'!#REF!,'[8]18.2'!#REF!</definedName>
    <definedName name="T18.2?ВРАС">'[8]18.2'!$B$34:$B$36,'[8]18.2'!$B$28:$B$30</definedName>
    <definedName name="T18.2_Protect">'[8]18.2'!$F$56:$J$57,'[8]18.2'!$F$60:$J$60,'[8]18.2'!$F$62:$J$65,'[8]18.2'!$F$6:$J$8,P1_T18.2_Protect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19?Data">'[4]19'!$J$8:$M$16,'[4]19'!$C$8:$H$16</definedName>
    <definedName name="T19_Protection">'[4]19'!$E$13:$H$13,'[4]19'!$E$15:$H$15,'[4]19'!$J$8:$M$11,'[4]19'!$J$13:$M$13,'[4]19'!$J$15:$M$15,'[4]19'!$E$4:$H$4,'[4]19'!$J$4:$M$4,'[4]19'!$E$8:$H$11</definedName>
    <definedName name="T2.1?Data">#N/A</definedName>
    <definedName name="T2.3_Protect">'[8]2.3'!$F$30:$G$34,'[8]2.3'!$H$24:$K$28</definedName>
    <definedName name="T2_DiapProt" localSheetId="0">P1_T2_DiapProt,P2_T2_DiapProt</definedName>
    <definedName name="T2_DiapProt">P1_T2_DiapProt,P2_T2_DiapProt</definedName>
    <definedName name="T20?unit?МКВТЧ">'[4]20'!$C$13:$M$13,'[4]20'!$C$15:$M$19,'[4]20'!$C$8:$M$11</definedName>
    <definedName name="T20_Protect">'[8]20'!$E$13:$I$20,'[8]20'!$E$9:$I$10</definedName>
    <definedName name="T20_Protection">'[4]20'!$E$8:$H$11,P1_T20_Protection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item_ext?СБЫТ" localSheetId="0">'[8]21.3'!#REF!,'[8]21.3'!#REF!</definedName>
    <definedName name="T21.3?item_ext?СБЫТ">'[8]21.3'!#REF!,'[8]21.3'!#REF!</definedName>
    <definedName name="T21.3?ВРАС">'[8]21.3'!$B$28:$B$30,'[8]21.3'!$B$48:$B$50</definedName>
    <definedName name="T21.3_Protect">'[8]21.3'!$E$19:$I$22,'[8]21.3'!$E$24:$I$25,'[8]21.3'!$B$28:$I$30,'[8]21.3'!$E$32:$I$32,'[8]21.3'!$E$35:$I$45,'[8]21.3'!$B$48:$I$50,'[8]21.3'!$E$13:$I$17</definedName>
    <definedName name="T21.4?Data" localSheetId="0">P1_T21.4?Data,P2_T21.4?Data</definedName>
    <definedName name="T21.4?Data">P1_T21.4?Data,P2_T21.4?Data</definedName>
    <definedName name="T21?axis?R?ПЭ">'[4]21'!$D$14:$S$16,'[4]21'!$D$26:$S$28,'[4]21'!$D$20:$S$22</definedName>
    <definedName name="T21?axis?R?ПЭ?">'[4]21'!$B$14:$B$16,'[4]21'!$B$26:$B$28,'[4]21'!$B$20:$B$22</definedName>
    <definedName name="T21?Data">'[4]21'!$D$14:$S$16,'[4]21'!$D$18:$S$18,'[4]21'!$D$20:$S$22,'[4]21'!$D$24:$S$24,'[4]21'!$D$26:$S$28,'[4]21'!$D$31:$S$33,'[4]21'!$D$11:$S$12</definedName>
    <definedName name="T21?L1">'[4]21'!$D$11:$S$12,'[4]21'!$D$14:$S$16,'[4]21'!$D$18:$S$18,'[4]21'!$D$20:$S$22,'[4]21'!$D$26:$S$28,'[4]21'!$D$24:$S$24</definedName>
    <definedName name="T21_Protection">P2_T21_Protection,P3_T21_Protection</definedName>
    <definedName name="T22?item_ext?ВСЕГО">'[4]22'!$E$8:$F$31,'[4]22'!$I$8:$J$31</definedName>
    <definedName name="T22?item_ext?ЭС">'[4]22'!$K$8:$L$31,'[4]22'!$G$8:$H$31</definedName>
    <definedName name="T22?L1">'[4]22'!$G$8:$G$31,'[4]22'!$I$8:$I$31,'[4]22'!$K$8:$K$31,'[4]22'!$E$8:$E$31</definedName>
    <definedName name="T22?L2">'[4]22'!$H$8:$H$31,'[4]22'!$J$8:$J$31,'[4]22'!$L$8:$L$31,'[4]22'!$F$8:$F$31</definedName>
    <definedName name="T22?unit?ГКАЛ.Ч">'[4]22'!$G$8:$G$31,'[4]22'!$I$8:$I$31,'[4]22'!$K$8:$K$31,'[4]22'!$E$8:$E$31</definedName>
    <definedName name="T22?unit?ТГКАЛ">'[4]22'!$H$8:$H$31,'[4]22'!$J$8:$J$31,'[4]22'!$L$8:$L$31,'[4]22'!$F$8:$F$31</definedName>
    <definedName name="T22_Protection">'[4]22'!$E$19:$L$23,'[4]22'!$E$25:$L$25,'[4]22'!$E$27:$L$31,'[4]22'!$E$17:$L$17</definedName>
    <definedName name="T23?axis?R?ВТОП">'[4]23'!$E$8:$P$30,'[4]23'!$E$36:$P$58</definedName>
    <definedName name="T23?axis?R?ВТОП?">'[4]23'!$C$8:$C$30,'[4]23'!$C$36:$C$58</definedName>
    <definedName name="T23?axis?R?ПЭ">'[4]23'!$E$8:$P$30,'[4]23'!$E$36:$P$58</definedName>
    <definedName name="T23?axis?R?ПЭ?">'[4]23'!$B$8:$B$30,'[4]23'!$B$36:$B$58</definedName>
    <definedName name="T23?axis?R?СЦТ">'[4]23'!$E$32:$P$34,'[4]23'!$E$60:$P$62</definedName>
    <definedName name="T23?axis?R?СЦТ?">'[4]23'!$A$60:$A$62,'[4]23'!$A$32:$A$34</definedName>
    <definedName name="T23?Data">'[4]23'!$E$37:$P$63,'[4]23'!$E$9:$P$35</definedName>
    <definedName name="T23?item_ext?ВСЕГО">'[4]23'!$A$55:$P$58,'[4]23'!$A$27:$P$30</definedName>
    <definedName name="T23?item_ext?ИТОГО">'[4]23'!$A$59:$P$59,'[4]23'!$A$31:$P$31</definedName>
    <definedName name="T23?item_ext?СЦТ">'[4]23'!$A$60:$P$62,'[4]23'!$A$32:$P$34</definedName>
    <definedName name="T23_Protection">'[4]23'!$A$60:$A$62,'[4]23'!$F$60:$J$62,'[4]23'!$O$60:$P$62,'[4]23'!$A$9:$A$25,P1_T23_Protection</definedName>
    <definedName name="T24_Protection">'[4]24'!$E$24:$H$37,'[4]24'!$B$35:$B$37,'[4]24'!$E$41:$H$42,'[4]24'!$J$8:$M$21,'[4]24'!$J$24:$M$37,'[4]24'!$J$41:$M$42,'[4]24'!$E$8:$H$21</definedName>
    <definedName name="T25_protection">P1_T25_protection,P2_T25_protection</definedName>
    <definedName name="T26?axis?R?ВРАС">'[4]26'!$C$34:$N$36,'[4]26'!$C$22:$N$24</definedName>
    <definedName name="T26?axis?R?ВРАС?">'[4]26'!$B$34:$B$36,'[4]26'!$B$22:$B$24</definedName>
    <definedName name="T26?L1">'[4]26'!$F$8:$N$8,'[4]26'!$C$8:$D$8</definedName>
    <definedName name="T26?L1.1">'[4]26'!$F$10:$N$10,'[4]26'!$C$10:$D$10</definedName>
    <definedName name="T26?L2">'[4]26'!$F$11:$N$11,'[4]26'!$C$11:$D$11</definedName>
    <definedName name="T26?L2.1">'[4]26'!$F$13:$N$13,'[4]26'!$C$13:$D$13</definedName>
    <definedName name="T26?L3">'[4]26'!$F$14:$N$14,'[4]26'!$C$14:$D$14</definedName>
    <definedName name="T26?L4">'[4]26'!$F$15:$N$15,'[4]26'!$C$15:$D$15</definedName>
    <definedName name="T26?L5">'[4]26'!$F$16:$N$16,'[4]26'!$C$16:$D$16</definedName>
    <definedName name="T26?L5.1">'[4]26'!$F$18:$N$18,'[4]26'!$C$18:$D$18</definedName>
    <definedName name="T26?L5.2">'[4]26'!$F$19:$N$19,'[4]26'!$C$19:$D$19</definedName>
    <definedName name="T26?L5.3">'[4]26'!$F$20:$N$20,'[4]26'!$C$20:$D$20</definedName>
    <definedName name="T26?L5.3.x">'[4]26'!$F$22:$N$24,'[4]26'!$C$22:$D$24</definedName>
    <definedName name="T26?L6">'[4]26'!$F$26:$N$26,'[4]26'!$C$26:$D$26</definedName>
    <definedName name="T26?L7">'[4]26'!$F$27:$N$27,'[4]26'!$C$27:$D$27</definedName>
    <definedName name="T26?L7.1">'[4]26'!$F$29:$N$29,'[4]26'!$C$29:$D$29</definedName>
    <definedName name="T26?L7.2">'[4]26'!$F$30:$N$30,'[4]26'!$C$30:$D$30</definedName>
    <definedName name="T26?L7.3">'[4]26'!$F$31:$N$31,'[4]26'!$C$31:$D$31</definedName>
    <definedName name="T26?L7.4">'[4]26'!$F$32:$N$32,'[4]26'!$C$32:$D$32</definedName>
    <definedName name="T26?L7.4.x">'[4]26'!$F$34:$N$36,'[4]26'!$C$34:$D$36</definedName>
    <definedName name="T26?L8">'[4]26'!$F$38:$N$38,'[4]26'!$C$38:$D$38</definedName>
    <definedName name="T26_Protection">'[4]26'!$K$34:$N$36,'[4]26'!$B$22:$B$24,P1_T26_Protection,P2_T26_Protection</definedName>
    <definedName name="T27?axis?R?ВРАС">'[4]27'!$C$34:$S$36,'[4]27'!$C$22:$S$24</definedName>
    <definedName name="T27?axis?R?ВРАС?">'[4]27'!$B$34:$B$36,'[4]27'!$B$22:$B$24</definedName>
    <definedName name="T27?L1.1">'[4]27'!$F$10:$S$10,'[4]27'!$C$10:$D$10</definedName>
    <definedName name="T27?L2.1">'[4]27'!$F$13:$S$13,'[4]27'!$C$13:$D$13</definedName>
    <definedName name="T27?L5.3">'[4]27'!$F$20:$S$20,'[4]27'!$C$20:$D$20</definedName>
    <definedName name="T27?L5.3.x">'[4]27'!$F$22:$S$24,'[4]27'!$C$22:$D$24</definedName>
    <definedName name="T27?L7">'[4]27'!$F$27:$S$27,'[4]27'!$C$27:$D$27</definedName>
    <definedName name="T27?L7.1">'[4]27'!$F$29:$S$29,'[4]27'!$C$29:$D$29</definedName>
    <definedName name="T27?L7.2">'[4]27'!$F$30:$S$30,'[4]27'!$C$30:$D$30</definedName>
    <definedName name="T27?L7.3">'[4]27'!$F$31:$S$31,'[4]27'!$C$31:$D$31</definedName>
    <definedName name="T27?L7.4">'[4]27'!$F$32:$S$32,'[4]27'!$C$32:$D$32</definedName>
    <definedName name="T27?L7.4.x">'[4]27'!$F$34:$S$36,'[4]27'!$C$34:$D$36</definedName>
    <definedName name="T27?L8">'[4]27'!$F$38:$S$38,'[4]27'!$C$38:$D$38</definedName>
    <definedName name="T27_Protect">'[8]27'!$E$12:$E$13,'[8]27'!$K$4:$AH$4,'[8]27'!$AK$12:$AK$13</definedName>
    <definedName name="T27_Protection">'[4]27'!$P$34:$S$36,'[4]27'!$B$22:$B$24,P1_T27_Protection,P2_T27_Protection,P3_T27_Protection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Data">'[4]28'!$D$190:$E$213,'[4]28'!$G$164:$H$187,'[4]28'!$D$164:$E$187,'[4]28'!$D$138:$I$161,'[4]28'!$D$8:$I$109,'[4]28'!$D$112:$I$135,P1_T28?Data</definedName>
    <definedName name="T28?item_ext?ВСЕГО">'[4]28'!$I$8:$I$292,'[4]28'!$F$8:$F$292</definedName>
    <definedName name="T28?item_ext?ТЭ">'[4]28'!$E$8:$E$292,'[4]28'!$H$8:$H$292</definedName>
    <definedName name="T28?item_ext?ЭЭ">'[4]28'!$D$8:$D$292,'[4]28'!$G$8:$G$292</definedName>
    <definedName name="T28?L1.1.x">'[4]28'!$D$16:$I$18,'[4]28'!$D$11:$I$13</definedName>
    <definedName name="T28?L10.1.x">'[4]28'!$D$250:$I$252,'[4]28'!$D$245:$I$247</definedName>
    <definedName name="T28?L11.1.x">'[4]28'!$D$276:$I$278,'[4]28'!$D$271:$I$273</definedName>
    <definedName name="T28?L2.1.x">'[4]28'!$D$42:$I$44,'[4]28'!$D$37:$I$39</definedName>
    <definedName name="T28?L3.1.x">'[4]28'!$D$68:$I$70,'[4]28'!$D$63:$I$65</definedName>
    <definedName name="T28?L4.1.x">'[4]28'!$D$94:$I$96,'[4]28'!$D$89:$I$91</definedName>
    <definedName name="T28?L5.1.x">'[4]28'!$D$120:$I$122,'[4]28'!$D$115:$I$117</definedName>
    <definedName name="T28?L6.1.x">'[4]28'!$D$146:$I$148,'[4]28'!$D$141:$I$143</definedName>
    <definedName name="T28?L7.1.x">'[4]28'!$D$172:$I$174,'[4]28'!$D$167:$I$169</definedName>
    <definedName name="T28?L8.1.x">'[4]28'!$D$198:$I$200,'[4]28'!$D$193:$I$195</definedName>
    <definedName name="T28?L9.1.x">'[4]28'!$D$224:$I$226,'[4]28'!$D$219:$I$221</definedName>
    <definedName name="T28?unit?ГКАЛЧ">'[4]28'!$H$164:$H$187,'[4]28'!$E$164:$E$187</definedName>
    <definedName name="T28?unit?МКВТЧ">'[4]28'!$G$190:$G$213,'[4]28'!$D$190:$D$213</definedName>
    <definedName name="T28?unit?РУБ.ГКАЛ">'[4]28'!$E$216:$E$239,'[4]28'!$E$268:$E$292,'[4]28'!$H$268:$H$292,'[4]28'!$H$216:$H$239</definedName>
    <definedName name="T28?unit?РУБ.ГКАЛЧ.МЕС">'[4]28'!$H$242:$H$265,'[4]28'!$E$242:$E$265</definedName>
    <definedName name="T28?unit?РУБ.ТКВТ.МЕС">'[4]28'!$G$242:$G$265,'[4]28'!$D$242:$D$265</definedName>
    <definedName name="T28?unit?РУБ.ТКВТЧ">'[4]28'!$G$216:$G$239,'[4]28'!$D$268:$D$292,'[4]28'!$G$268:$G$292,'[4]28'!$D$216:$D$239</definedName>
    <definedName name="T28?unit?ТГКАЛ">'[4]28'!$H$190:$H$213,'[4]28'!$E$190:$E$213</definedName>
    <definedName name="T28?unit?ТКВТ">'[4]28'!$G$164:$G$187,'[4]28'!$D$164:$D$187</definedName>
    <definedName name="T28?unit?ТРУБ">'[4]28'!$D$138:$I$161,'[4]28'!$D$8:$I$109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4_Protect">'[8]4'!$AA$24:$AD$28,'[8]4'!$G$11:$J$17,P1_T4_Protect,P2_T4_Protect</definedName>
    <definedName name="T6_Protect" localSheetId="0">[0]!P1_T6_Protect,P2_T6_Protect</definedName>
    <definedName name="T6_Protect">'[8]6'!$B$28:$B$37,'[8]6'!$D$28:$H$37,'[8]6'!$J$28:$N$37,'[8]6'!$D$39:$H$41,'[8]6'!$J$39:$N$41,'[8]6'!$B$46:$B$55,P1_T6_Protect</definedName>
    <definedName name="T7?Data">#N/A</definedName>
    <definedName name="TP2.1_Protect">'[8]P2.1'!$F$28:$G$37,'[8]P2.1'!$F$40:$G$43,'[8]P2.1'!$F$7:$G$26</definedName>
    <definedName name="version" localSheetId="0">[5]Инструкция!$B$3</definedName>
    <definedName name="version">[9]Инструкция!$B$3</definedName>
    <definedName name="year_list">[5]TEHSHEET!$I$1:$I$14</definedName>
    <definedName name="БазовыйПериод">[8]Заголовок!$B$15</definedName>
    <definedName name="в23ё">[0]!в23ё</definedName>
    <definedName name="вв">[0]!вв</definedName>
    <definedName name="второй" localSheetId="0">#REF!</definedName>
    <definedName name="второй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й">[0]!й</definedName>
    <definedName name="йй">[0]!йй</definedName>
    <definedName name="ке">[0]!ке</definedName>
    <definedName name="Лист1?prefix?">"T1"</definedName>
    <definedName name="Лист10?prefix?">"T17.1"</definedName>
    <definedName name="Лист14?prefix?">"T107"</definedName>
    <definedName name="Лист19?prefix?">"T21.3"</definedName>
    <definedName name="Лист2?prefix?">"T2"</definedName>
    <definedName name="Лист21?prefix?">"T108"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мым">[0]!мым</definedName>
    <definedName name="первый" localSheetId="0">#REF!</definedName>
    <definedName name="первый">#REF!</definedName>
    <definedName name="ПериодРегулирования">[8]Заголовок!$B$14</definedName>
    <definedName name="Периоды_18_2" localSheetId="0">'[8]18.2'!#REF!</definedName>
    <definedName name="Периоды_18_2">'[8]18.2'!#REF!</definedName>
    <definedName name="ПоследнийГод">[8]Заголовок!$B$16</definedName>
    <definedName name="прил1.2">[0]!прил1.2</definedName>
    <definedName name="Прилож3">[0]!Прилож3</definedName>
    <definedName name="Приложение8">[0]!Приложение8</definedName>
    <definedName name="р">[0]!р</definedName>
    <definedName name="с">[0]!с</definedName>
    <definedName name="сс">[0]!сс</definedName>
    <definedName name="сссс">[0]!сссс</definedName>
    <definedName name="ссы">[0]!ссы</definedName>
    <definedName name="ссы2">[0]!ссы2</definedName>
    <definedName name="тар">[0]!тар</definedName>
    <definedName name="ТАР2">[0]!ТАР2</definedName>
    <definedName name="Тариф3">[0]!Тариф3</definedName>
    <definedName name="третий" localSheetId="0">#REF!</definedName>
    <definedName name="третий">#REF!</definedName>
    <definedName name="у">[0]!у</definedName>
    <definedName name="ц">[0]!ц</definedName>
    <definedName name="ц.">[0]!ц.</definedName>
    <definedName name="цу">[0]!цу</definedName>
    <definedName name="четвертый" localSheetId="0">#REF!</definedName>
    <definedName name="четвертый">#REF!</definedName>
    <definedName name="ъ">[0]!ъ</definedName>
    <definedName name="ыв">[0]!ыв</definedName>
    <definedName name="ыыыы">[0]!ыыыы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22" i="1"/>
  <c r="D23" i="1"/>
  <c r="D62" i="1"/>
  <c r="E62" i="1" s="1"/>
  <c r="D71" i="1" l="1"/>
  <c r="E41" i="1" l="1"/>
  <c r="E37" i="1"/>
  <c r="D63" i="1" l="1"/>
  <c r="E63" i="1" s="1"/>
  <c r="E65" i="1"/>
  <c r="E66" i="1"/>
  <c r="E67" i="1"/>
  <c r="E69" i="1"/>
  <c r="E70" i="1"/>
  <c r="E72" i="1"/>
  <c r="E73" i="1"/>
  <c r="E74" i="1"/>
  <c r="E75" i="1"/>
  <c r="E71" i="1" l="1"/>
  <c r="D68" i="1"/>
  <c r="E68" i="1" s="1"/>
  <c r="H59" i="1"/>
  <c r="G59" i="1" s="1"/>
  <c r="H58" i="1"/>
  <c r="G58" i="1" s="1"/>
  <c r="H57" i="1"/>
  <c r="G57" i="1" s="1"/>
  <c r="H56" i="1"/>
  <c r="G56" i="1" s="1"/>
  <c r="H55" i="1"/>
  <c r="G55" i="1" s="1"/>
  <c r="H54" i="1"/>
  <c r="G54" i="1" s="1"/>
  <c r="H53" i="1"/>
  <c r="G53" i="1" s="1"/>
  <c r="H52" i="1"/>
  <c r="G52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D41" i="1"/>
  <c r="H40" i="1"/>
  <c r="G40" i="1" s="1"/>
  <c r="H39" i="1"/>
  <c r="G39" i="1" s="1"/>
  <c r="H38" i="1"/>
  <c r="G38" i="1" s="1"/>
  <c r="H37" i="1"/>
  <c r="G37" i="1" s="1"/>
  <c r="H36" i="1"/>
  <c r="G36" i="1" s="1"/>
  <c r="H35" i="1"/>
  <c r="G35" i="1" s="1"/>
  <c r="H34" i="1"/>
  <c r="G34" i="1" s="1"/>
  <c r="H33" i="1"/>
  <c r="G33" i="1" s="1"/>
  <c r="E32" i="1"/>
  <c r="E29" i="1" s="1"/>
  <c r="D32" i="1"/>
  <c r="D29" i="1" s="1"/>
  <c r="H31" i="1"/>
  <c r="G31" i="1" s="1"/>
  <c r="H30" i="1"/>
  <c r="G30" i="1" s="1"/>
  <c r="H28" i="1"/>
  <c r="G28" i="1" s="1"/>
  <c r="H27" i="1"/>
  <c r="G27" i="1" s="1"/>
  <c r="H26" i="1"/>
  <c r="G26" i="1" s="1"/>
  <c r="H25" i="1"/>
  <c r="G25" i="1" s="1"/>
  <c r="H24" i="1"/>
  <c r="G24" i="1" s="1"/>
  <c r="D21" i="1" l="1"/>
  <c r="D20" i="1" s="1"/>
  <c r="E64" i="1"/>
  <c r="H29" i="1"/>
  <c r="G29" i="1" s="1"/>
  <c r="H32" i="1"/>
  <c r="G32" i="1" s="1"/>
  <c r="E22" i="1"/>
  <c r="E21" i="1" s="1"/>
  <c r="H23" i="1"/>
  <c r="G23" i="1" s="1"/>
  <c r="H41" i="1"/>
  <c r="G41" i="1" s="1"/>
  <c r="H22" i="1" l="1"/>
  <c r="G22" i="1" s="1"/>
  <c r="E20" i="1"/>
  <c r="H20" i="1" s="1"/>
  <c r="G20" i="1" s="1"/>
  <c r="H21" i="1"/>
  <c r="G21" i="1" s="1"/>
</calcChain>
</file>

<file path=xl/sharedStrings.xml><?xml version="1.0" encoding="utf-8"?>
<sst xmlns="http://schemas.openxmlformats.org/spreadsheetml/2006/main" count="214" uniqueCount="151">
  <si>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</si>
  <si>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</si>
  <si>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</si>
  <si>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</si>
  <si>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</si>
  <si>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</si>
  <si>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</si>
  <si>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</si>
  <si>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</si>
  <si>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</si>
  <si>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</si>
  <si>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</si>
  <si>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гг.</t>
  </si>
  <si>
    <t>№ п/п</t>
  </si>
  <si>
    <t>Показатель</t>
  </si>
  <si>
    <t>Ед. изм.</t>
  </si>
  <si>
    <r>
      <t>Примечание</t>
    </r>
    <r>
      <rPr>
        <vertAlign val="superscript"/>
        <sz val="10"/>
        <rFont val="Times New Roman"/>
        <family val="1"/>
        <charset val="204"/>
      </rPr>
      <t>3</t>
    </r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</si>
  <si>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</si>
  <si>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</si>
  <si>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</si>
  <si>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</si>
  <si>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</si>
  <si>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</si>
  <si>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</si>
  <si>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</si>
  <si>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</si>
  <si>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</si>
  <si>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</si>
  <si>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</si>
  <si>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</si>
  <si>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</si>
  <si>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</si>
  <si>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</si>
  <si>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</si>
  <si>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</si>
  <si>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</si>
  <si>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</si>
  <si>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</si>
  <si>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</si>
  <si>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</si>
  <si>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</si>
  <si>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</si>
  <si>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</si>
  <si>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</si>
  <si>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</si>
  <si>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</si>
  <si>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</si>
  <si>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r>
      <t>в том числе прочие расходы (с расшифровкой)</t>
    </r>
    <r>
      <rPr>
        <vertAlign val="superscript"/>
        <sz val="10"/>
        <rFont val="Times New Roman"/>
        <family val="1"/>
        <charset val="204"/>
      </rPr>
      <t>4</t>
    </r>
  </si>
  <si>
    <t>услуги связи</t>
  </si>
  <si>
    <t>услуги коммунального хозяйства</t>
  </si>
  <si>
    <t>подготовка кадров</t>
  </si>
  <si>
    <t>расходы на страхование</t>
  </si>
  <si>
    <t>общехозяйственные расходы</t>
  </si>
  <si>
    <t>прочие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</si>
  <si>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</si>
  <si>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</si>
  <si>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</si>
  <si>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</si>
  <si>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</si>
  <si>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</si>
  <si>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</si>
  <si>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</si>
  <si>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</si>
  <si>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</si>
  <si>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</si>
  <si>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</si>
  <si>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</si>
  <si>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</si>
  <si>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</si>
  <si>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</si>
  <si>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</si>
  <si>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</si>
  <si>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</si>
  <si>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</si>
  <si>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</si>
  <si>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</si>
  <si>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</si>
  <si>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</si>
  <si>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</si>
  <si>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присоединенияк электрическим сетям, не включенные в плату за технологическое присоединение</t>
  </si>
  <si>
    <t>1.2.10.1</t>
  </si>
  <si>
    <t>Справочно: «Количество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</si>
  <si>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</si>
  <si>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</si>
  <si>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</si>
  <si>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</si>
  <si>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</si>
  <si>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</si>
  <si>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</si>
  <si>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II</t>
  </si>
  <si>
    <t>Справочно: расходы на ремонт, всего (пункт 1.1.1.2+пункт 1.1.2.1+пункт 1.1.3.1)</t>
  </si>
  <si>
    <t>III</t>
  </si>
  <si>
    <t>Справочно:
Объем технологических потерь</t>
  </si>
  <si>
    <t>МВт·ч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</si>
  <si>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</si>
  <si>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</si>
  <si>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</si>
  <si>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</si>
  <si>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</si>
  <si>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</si>
  <si>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</si>
  <si>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</si>
  <si>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</si>
  <si>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 xml:space="preserve">в том числе трансформаторная мощность подстанций на СН2 </t>
  </si>
  <si>
    <t>3</t>
  </si>
  <si>
    <t>Количество условных единиц по линиям электропередач, всего, в том числе:</t>
  </si>
  <si>
    <t>у. е.</t>
  </si>
  <si>
    <t>3.1</t>
  </si>
  <si>
    <t>в том числе количество условных единиц по линиям электропередач на СН1</t>
  </si>
  <si>
    <t>3.2</t>
  </si>
  <si>
    <t>в том числе количество условных единиц по линиям электропередач на СН2</t>
  </si>
  <si>
    <t>3.3</t>
  </si>
  <si>
    <t>в том числе количество условных единиц по линиям электропередач на НН</t>
  </si>
  <si>
    <t>4</t>
  </si>
  <si>
    <t>Количество условных единиц по подстанциям, всего, в том числе:</t>
  </si>
  <si>
    <t>4.1</t>
  </si>
  <si>
    <t>в том числе Количество условных единиц по подстанциям на СН1</t>
  </si>
  <si>
    <t>4.2</t>
  </si>
  <si>
    <t>в том числе Количество условных единиц по подстанциям на СН2</t>
  </si>
  <si>
    <t>5</t>
  </si>
  <si>
    <t>Длина линий электропередач, всего, в том числе:</t>
  </si>
  <si>
    <t>км</t>
  </si>
  <si>
    <t>5.1</t>
  </si>
  <si>
    <t>в том числе длина линий электропередач на СН1</t>
  </si>
  <si>
    <t>5.2</t>
  </si>
  <si>
    <t>в том числе длина линий электропередач на СН2</t>
  </si>
  <si>
    <t>5.3</t>
  </si>
  <si>
    <t>в том числе длина линий электропередач на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</si>
  <si>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</si>
  <si>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</si>
  <si>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</si>
  <si>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</si>
  <si>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</si>
  <si>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</si>
  <si>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</si>
  <si>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</si>
  <si>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r>
      <t>норматив технологического расхода (потерь) электрической энергии, установленный Минэнерго России</t>
    </r>
    <r>
      <rPr>
        <vertAlign val="superscript"/>
        <sz val="10"/>
        <rFont val="Times New Roman"/>
        <family val="1"/>
        <charset val="204"/>
      </rPr>
      <t>5</t>
    </r>
  </si>
  <si>
    <t>Примечание:</t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</si>
  <si>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</si>
  <si>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</si>
  <si>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</si>
  <si>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</si>
  <si>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</si>
  <si>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2311015116</t>
  </si>
  <si>
    <t>231101001</t>
  </si>
  <si>
    <t>Генеральный директор                                                                                                        Р.В.Пилипей</t>
  </si>
  <si>
    <t>2018-2022</t>
  </si>
  <si>
    <t>Ставка на оплату технологического расхода (потерь) электрической энергии на ее передачу по сетям</t>
  </si>
  <si>
    <t>АО "Компания Импульс"</t>
  </si>
  <si>
    <t>2020 год</t>
  </si>
  <si>
    <t>Отклонение обусловлено фактическими затратами организации не учтенными в тарифе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</si>
</sst>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vertAlign val="superscript"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2" applyNumberFormat="1" applyFont="1" applyAlignment="1">
      <alignment vertical="center"/>
    </xf>
    <xf numFmtId="9" fontId="2" fillId="0" borderId="0" xfId="2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2" applyNumberFormat="1" applyFont="1" applyAlignment="1">
      <alignment vertical="center"/>
    </xf>
    <xf numFmtId="9" fontId="4" fillId="0" borderId="0" xfId="2" applyFont="1" applyAlignment="1">
      <alignment vertical="center"/>
    </xf>
    <xf numFmtId="0" fontId="6" fillId="0" borderId="0" xfId="2" applyNumberFormat="1" applyFont="1" applyAlignment="1">
      <alignment vertical="center"/>
    </xf>
    <xf numFmtId="9" fontId="6" fillId="0" borderId="0" xfId="2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2" applyNumberFormat="1" applyFont="1"/>
    <xf numFmtId="9" fontId="4" fillId="0" borderId="0" xfId="2" applyFont="1"/>
    <xf numFmtId="49" fontId="4" fillId="0" borderId="1" xfId="1" applyNumberFormat="1" applyFont="1" applyBorder="1"/>
    <xf numFmtId="49" fontId="4" fillId="0" borderId="2" xfId="1" applyNumberFormat="1" applyFont="1" applyBorder="1"/>
    <xf numFmtId="49" fontId="4" fillId="0" borderId="2" xfId="1" applyNumberFormat="1" applyFont="1" applyBorder="1" applyAlignment="1">
      <alignment horizontal="left"/>
    </xf>
    <xf numFmtId="49" fontId="4" fillId="0" borderId="2" xfId="1" applyNumberFormat="1" applyFont="1" applyBorder="1" applyAlignment="1">
      <alignment horizontal="center"/>
    </xf>
    <xf numFmtId="0" fontId="7" fillId="0" borderId="0" xfId="2" applyNumberFormat="1" applyFont="1"/>
    <xf numFmtId="9" fontId="7" fillId="0" borderId="0" xfId="2" applyFont="1"/>
    <xf numFmtId="0" fontId="7" fillId="0" borderId="0" xfId="1" applyFont="1"/>
    <xf numFmtId="0" fontId="7" fillId="0" borderId="3" xfId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/>
    </xf>
    <xf numFmtId="0" fontId="7" fillId="0" borderId="3" xfId="1" applyFont="1" applyBorder="1" applyAlignment="1">
      <alignment wrapText="1"/>
    </xf>
    <xf numFmtId="0" fontId="7" fillId="0" borderId="3" xfId="1" applyFont="1" applyBorder="1" applyAlignment="1">
      <alignment horizontal="center"/>
    </xf>
    <xf numFmtId="49" fontId="7" fillId="0" borderId="3" xfId="1" applyNumberFormat="1" applyFont="1" applyBorder="1" applyAlignment="1">
      <alignment horizontal="center" vertical="center"/>
    </xf>
    <xf numFmtId="4" fontId="7" fillId="2" borderId="3" xfId="1" applyNumberFormat="1" applyFont="1" applyFill="1" applyBorder="1" applyAlignment="1">
      <alignment horizontal="right" vertical="center"/>
    </xf>
    <xf numFmtId="4" fontId="7" fillId="2" borderId="3" xfId="1" applyNumberFormat="1" applyFont="1" applyFill="1" applyBorder="1" applyAlignment="1">
      <alignment horizontal="right"/>
    </xf>
    <xf numFmtId="4" fontId="7" fillId="0" borderId="3" xfId="1" applyNumberFormat="1" applyFont="1" applyBorder="1" applyAlignment="1">
      <alignment horizontal="right" vertical="center"/>
    </xf>
    <xf numFmtId="4" fontId="7" fillId="0" borderId="3" xfId="1" applyNumberFormat="1" applyFont="1" applyBorder="1" applyAlignment="1">
      <alignment horizontal="right"/>
    </xf>
    <xf numFmtId="4" fontId="7" fillId="0" borderId="4" xfId="1" applyNumberFormat="1" applyFont="1" applyBorder="1" applyAlignment="1">
      <alignment horizontal="right" vertical="center"/>
    </xf>
    <xf numFmtId="0" fontId="7" fillId="0" borderId="3" xfId="1" applyFont="1" applyBorder="1" applyAlignment="1">
      <alignment horizontal="left" wrapText="1" indent="1"/>
    </xf>
    <xf numFmtId="49" fontId="7" fillId="0" borderId="3" xfId="1" applyNumberFormat="1" applyFont="1" applyBorder="1" applyAlignment="1">
      <alignment horizontal="left" vertical="center"/>
    </xf>
    <xf numFmtId="4" fontId="10" fillId="2" borderId="3" xfId="1" applyNumberFormat="1" applyFont="1" applyFill="1" applyBorder="1" applyAlignment="1">
      <alignment horizontal="right" vertical="center"/>
    </xf>
    <xf numFmtId="49" fontId="7" fillId="0" borderId="3" xfId="1" applyNumberFormat="1" applyFont="1" applyBorder="1" applyAlignment="1">
      <alignment horizontal="left" vertical="center" wrapText="1"/>
    </xf>
    <xf numFmtId="4" fontId="7" fillId="0" borderId="3" xfId="1" applyNumberFormat="1" applyFont="1" applyBorder="1" applyAlignment="1">
      <alignment horizontal="center" vertical="center"/>
    </xf>
    <xf numFmtId="4" fontId="7" fillId="3" borderId="3" xfId="1" applyNumberFormat="1" applyFont="1" applyFill="1" applyBorder="1" applyAlignment="1">
      <alignment horizontal="right" vertical="center"/>
    </xf>
    <xf numFmtId="4" fontId="7" fillId="3" borderId="3" xfId="1" applyNumberFormat="1" applyFont="1" applyFill="1" applyBorder="1" applyAlignment="1">
      <alignment horizontal="right"/>
    </xf>
    <xf numFmtId="49" fontId="7" fillId="0" borderId="3" xfId="1" applyNumberFormat="1" applyFont="1" applyBorder="1" applyAlignment="1">
      <alignment horizontal="left"/>
    </xf>
    <xf numFmtId="0" fontId="7" fillId="0" borderId="0" xfId="1" applyFont="1" applyAlignment="1">
      <alignment vertical="center"/>
    </xf>
    <xf numFmtId="0" fontId="7" fillId="0" borderId="0" xfId="2" applyNumberFormat="1" applyFont="1" applyAlignment="1">
      <alignment vertical="center"/>
    </xf>
    <xf numFmtId="9" fontId="7" fillId="0" borderId="0" xfId="2" applyFont="1" applyAlignment="1">
      <alignment vertical="center"/>
    </xf>
    <xf numFmtId="0" fontId="11" fillId="0" borderId="0" xfId="1" applyFont="1" applyAlignment="1">
      <alignment vertical="center"/>
    </xf>
    <xf numFmtId="0" fontId="11" fillId="0" borderId="0" xfId="2" applyNumberFormat="1" applyFont="1" applyAlignment="1">
      <alignment vertical="center"/>
    </xf>
    <xf numFmtId="9" fontId="11" fillId="0" borderId="0" xfId="2" applyFont="1" applyAlignment="1">
      <alignment vertical="center"/>
    </xf>
    <xf numFmtId="0" fontId="7" fillId="0" borderId="0" xfId="1" applyFont="1" applyAlignment="1">
      <alignment horizontal="justify"/>
    </xf>
    <xf numFmtId="2" fontId="7" fillId="0" borderId="3" xfId="1" applyNumberFormat="1" applyFont="1" applyBorder="1" applyAlignment="1">
      <alignment horizontal="left" vertical="center"/>
    </xf>
    <xf numFmtId="0" fontId="7" fillId="3" borderId="3" xfId="1" applyFont="1" applyFill="1" applyBorder="1" applyAlignment="1">
      <alignment wrapText="1"/>
    </xf>
    <xf numFmtId="0" fontId="7" fillId="3" borderId="3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/>
    </xf>
    <xf numFmtId="0" fontId="12" fillId="0" borderId="0" xfId="2" applyNumberFormat="1" applyFont="1" applyAlignment="1">
      <alignment vertical="center"/>
    </xf>
    <xf numFmtId="9" fontId="12" fillId="0" borderId="0" xfId="2" applyFont="1" applyAlignment="1">
      <alignment vertical="center"/>
    </xf>
    <xf numFmtId="0" fontId="12" fillId="0" borderId="0" xfId="1" applyFont="1" applyAlignment="1">
      <alignment vertical="center"/>
    </xf>
    <xf numFmtId="49" fontId="7" fillId="0" borderId="4" xfId="1" applyNumberFormat="1" applyFont="1" applyBorder="1" applyAlignment="1">
      <alignment horizontal="center" vertical="center" wrapText="1"/>
    </xf>
    <xf numFmtId="49" fontId="7" fillId="0" borderId="5" xfId="1" applyNumberFormat="1" applyFont="1" applyBorder="1" applyAlignment="1">
      <alignment horizontal="center" vertical="center" wrapText="1"/>
    </xf>
    <xf numFmtId="49" fontId="7" fillId="0" borderId="6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1" xfId="1" applyFont="1" applyBorder="1"/>
    <xf numFmtId="0" fontId="7" fillId="0" borderId="3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9" fillId="0" borderId="0" xfId="1" applyFont="1" applyAlignment="1">
      <alignment horizontal="justify"/>
    </xf>
    <xf numFmtId="0" fontId="7" fillId="0" borderId="0" xfId="1" applyFont="1" applyAlignment="1">
      <alignment horizontal="justify"/>
    </xf>
    <xf numFmtId="0" fontId="13" fillId="0" borderId="0" xfId="1" applyFont="1" applyAlignment="1">
      <alignment horizontal="justify"/>
    </xf>
    <xf numFmtId="0" fontId="12" fillId="0" borderId="0" xfId="1" applyFont="1" applyAlignment="1">
      <alignment horizontal="justify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MI/Desktop/KOTEL.CALC.NVV.NET.3.23(v3.6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2;&#1086;&#1080;%20&#1076;&#1086;&#1082;&#1091;&#1084;&#1077;&#1085;&#1090;&#1099;\&#1043;&#1086;&#1088;&#1102;&#1085;&#1086;&#1074;&#1072;\&#1056;&#1040;&#1057;&#1063;&#1045;&#1058;%20&#1058;&#1040;&#1056;&#1048;&#1060;&#1054;&#1042;\&#1040;&#1069;&#1056;&#1054;&#1055;&#1054;&#1056;&#1058;%20&#1057;&#1054;&#1063;&#1048;\&#1052;&#1040;&#1057;%202014\&#1048;&#1055;%20&#1052;&#1080;&#1083;&#1072;&#1085;&#1086;&#1074;&#1080;&#1095;%20&#1076;&#1072;&#1085;&#1085;&#1099;&#1077;%20&#1087;&#1088;&#1077;&#1076;&#1087;&#1088;&#1080;&#1103;&#1090;&#1080;&#1103;\KOTEL.CALC.NVV.NET.3.23(v3.6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5;&#1056;&#1045;&#1044;&#1055;&#1056;&#1048;&#1071;&#1058;&#1048;&#1071;/&#1053;&#1043;&#1058;-&#1069;&#1085;&#1077;&#1088;&#1075;&#1080;&#1103;/&#1069;&#1069;/&#1041;&#1072;&#1083;&#1072;&#1085;&#1089;&#1086;&#1074;&#1099;&#1077;%20&#1092;&#1086;&#1088;&#1084;&#1099;/46-&#1069;&#1069;%20(&#1087;&#1077;&#1088;&#1077;&#1076;&#1072;&#1095;&#1072;)%202013/46EP.2011(v2.1)%20NGT-Energi%2012.201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EC/&#1058;&#1040;&#1056;&#1048;&#1060;&#1067;/&#1047;&#1077;&#1088;&#1085;&#1086;&#1074;&#1086;&#1081;%20&#1090;&#1077;&#1088;&#1084;&#1080;&#1085;&#1072;&#1083;%20&#1050;&#1057;&#1050;/46-&#1101;&#1101;/2014/46&#1101;&#1101;/46EP.ST(v1.0)%20Stroikomplekt_god.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2;&#1086;&#1080;%20&#1076;&#1086;&#1082;&#1091;&#1084;&#1077;&#1085;&#1090;&#1099;\&#1043;&#1086;&#1088;&#1102;&#1085;&#1086;&#1074;&#1072;\&#1056;&#1040;&#1057;&#1063;&#1045;&#1058;%20&#1058;&#1040;&#1056;&#1048;&#1060;&#1054;&#1042;\&#1042;&#1058;-&#1056;&#1045;&#1057;&#1059;&#1056;&#1057;\&#1042;&#1058;-&#1056;&#1045;&#1057;&#1059;&#1056;&#1057;%202013\&#1058;&#1072;&#1088;&#1080;&#1092;%20&#1045;&#1048;&#1040;&#1057;\&#1045;&#1048;&#1040;&#1057;%20&#1050;&#1088;&#1072;&#1089;&#1085;&#1086;&#1076;&#1072;&#1088;&#1101;&#1082;&#1086;&#1085;&#1077;&#1092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orunova.REKDEPNEW\&#1052;&#1086;&#1080;%20&#1076;&#1086;&#1082;&#1091;&#1084;&#1077;&#1085;&#1090;&#1099;\&#1043;&#1086;&#1088;&#1102;&#1085;&#1086;&#1074;&#1072;\&#1056;&#1040;&#1057;&#1063;&#1045;&#1058;%20&#1058;&#1040;&#1056;&#1048;&#1060;&#1054;&#1042;\&#1069;&#1053;&#1045;&#1056;&#1043;&#1054;&#1057;&#1045;&#1056;&#1042;&#1048;&#1057;\&#1056;&#1040;&#1057;&#1063;&#1045;&#1058;%20&#1069;&#1053;&#1045;&#1056;&#1043;&#1054;&#1057;&#1045;&#1056;&#1042;&#1048;&#1057;%202008\&#1058;&#1040;&#1056;&#1048;&#1060;%20&#1045;&#1048;&#1040;&#1057;%20&#1069;&#1085;&#1077;&#1088;&#1075;&#1086;&#1089;&#1077;&#1088;&#1074;&#1080;&#1089;\&#1041;&#1088;&#1080;&#1089;-&#1041;&#1086;&#1089;&#1092;&#1086;&#1088;%20&#1045;&#1048;&#1040;&#1057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&#1052;&#1086;&#1080;%20&#1076;&#1086;&#1082;&#1091;&#1084;&#1077;&#1085;&#1090;&#1099;\&#1043;&#1086;&#1088;&#1102;&#1085;&#1086;&#1074;&#1072;\&#1056;&#1040;&#1057;&#1063;&#1045;&#1058;%20&#1058;&#1040;&#1056;&#1048;&#1060;&#1054;&#1042;\&#1050;&#1056;&#1040;&#1057;&#1053;&#1054;&#1044;&#1040;&#1056;&#1051;&#1045;&#1050;&#1056;&#1040;&#1057;&#1055;&#1056;&#1054;&#1052;\&#1050;&#1088;&#1072;&#1089;&#1085;&#1086;&#1076;&#1072;&#1088;&#1083;&#1077;&#1082;&#1088;&#1072;&#1089;&#1087;&#1088;&#1086;&#1084;%202015\ENERGY.KTL.LT.CALC.NVV.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Расчёт расходов долгосрочный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</sheetNames>
    <sheetDataSet>
      <sheetData sheetId="0"/>
      <sheetData sheetId="1"/>
      <sheetData sheetId="2"/>
      <sheetData sheetId="3">
        <row r="5">
          <cell r="M5">
            <v>2011</v>
          </cell>
        </row>
        <row r="20">
          <cell r="F20" t="str">
            <v>Не регулируется</v>
          </cell>
        </row>
        <row r="21">
          <cell r="F21" t="str">
            <v>Затраты+</v>
          </cell>
        </row>
        <row r="22">
          <cell r="F22" t="str">
            <v>Затраты+</v>
          </cell>
        </row>
        <row r="23">
          <cell r="F23" t="str">
            <v>Долгосрочный</v>
          </cell>
        </row>
        <row r="24">
          <cell r="F24" t="str">
            <v>Долгосрочный</v>
          </cell>
        </row>
        <row r="25">
          <cell r="F25" t="str">
            <v>Долгосрочный</v>
          </cell>
        </row>
        <row r="26">
          <cell r="F26" t="str">
            <v>Не регулируется</v>
          </cell>
        </row>
        <row r="27">
          <cell r="F27" t="str">
            <v>Не регулируется</v>
          </cell>
        </row>
        <row r="28">
          <cell r="F28" t="str">
            <v>Не регулируется</v>
          </cell>
        </row>
        <row r="29">
          <cell r="F29" t="str">
            <v>Не регулируется</v>
          </cell>
        </row>
        <row r="30">
          <cell r="F30" t="str">
            <v>Не регулируется</v>
          </cell>
        </row>
        <row r="31">
          <cell r="F31" t="str">
            <v>Не регулируется</v>
          </cell>
        </row>
        <row r="32">
          <cell r="F32" t="str">
            <v>Не регулируется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Расчёт расходов долгосрочный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</sheetNames>
    <sheetDataSet>
      <sheetData sheetId="0" refreshError="1"/>
      <sheetData sheetId="1" refreshError="1"/>
      <sheetData sheetId="2" refreshError="1"/>
      <sheetData sheetId="3">
        <row r="5">
          <cell r="M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_x0018_O_x0000__x0000__x0000_"/>
      <sheetName val=""/>
      <sheetName val="Электроэн 4кв"/>
      <sheetName val="Вода 4кв"/>
      <sheetName val="Тепло 4кв"/>
      <sheetName val="ДПН внутр"/>
      <sheetName val="ДПН АРМ"/>
      <sheetName val="Control"/>
      <sheetName val="Приток"/>
      <sheetName val="Отток"/>
      <sheetName val="Списки"/>
      <sheetName val="FST5"/>
      <sheetName val="35998"/>
      <sheetName val="44"/>
      <sheetName val="92"/>
      <sheetName val="94"/>
      <sheetName val="97"/>
      <sheetName val="Отчет"/>
      <sheetName val="Титульный"/>
      <sheetName val="T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  <cell r="N33">
            <v>0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  <row r="63"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>
        <row r="8">
          <cell r="D8">
            <v>15739</v>
          </cell>
        </row>
      </sheetData>
      <sheetData sheetId="139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7">
        <row r="8">
          <cell r="D8">
            <v>15739</v>
          </cell>
        </row>
      </sheetData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>
        <row r="2">
          <cell r="A2">
            <v>0</v>
          </cell>
        </row>
      </sheetData>
      <sheetData sheetId="273"/>
      <sheetData sheetId="274"/>
      <sheetData sheetId="275"/>
      <sheetData sheetId="276"/>
      <sheetData sheetId="277">
        <row r="2">
          <cell r="A2">
            <v>0</v>
          </cell>
        </row>
      </sheetData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«Комбинат «Стройкомплект»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0"/>
      <sheetData sheetId="1"/>
      <sheetData sheetId="2">
        <row r="13">
          <cell r="E13" t="str">
            <v>Введите название региона</v>
          </cell>
        </row>
        <row r="21">
          <cell r="D21" t="str">
            <v>ЗАО "КНПЗ-Краснодарэконефть"</v>
          </cell>
        </row>
        <row r="27">
          <cell r="F27" t="str">
            <v>Предложение регионального регулятора</v>
          </cell>
        </row>
      </sheetData>
      <sheetData sheetId="3"/>
      <sheetData sheetId="4"/>
      <sheetData sheetId="5">
        <row r="18">
          <cell r="H18">
            <v>5.4</v>
          </cell>
        </row>
        <row r="20">
          <cell r="F20">
            <v>49.1</v>
          </cell>
          <cell r="K20">
            <v>98.61</v>
          </cell>
          <cell r="U20">
            <v>104.58</v>
          </cell>
          <cell r="Z20">
            <v>104.7</v>
          </cell>
        </row>
        <row r="23">
          <cell r="F23">
            <v>0.08</v>
          </cell>
          <cell r="H23">
            <v>1.45</v>
          </cell>
          <cell r="K23">
            <v>0.13</v>
          </cell>
          <cell r="U23">
            <v>0.13</v>
          </cell>
          <cell r="Z23">
            <v>0.17</v>
          </cell>
        </row>
        <row r="25">
          <cell r="F25">
            <v>13.17</v>
          </cell>
          <cell r="K25">
            <v>31.74</v>
          </cell>
          <cell r="U25">
            <v>34.4</v>
          </cell>
          <cell r="Z25">
            <v>35.67</v>
          </cell>
        </row>
        <row r="27">
          <cell r="F27">
            <v>13.17</v>
          </cell>
          <cell r="H27">
            <v>3.95</v>
          </cell>
        </row>
        <row r="29">
          <cell r="F29">
            <v>33.5</v>
          </cell>
          <cell r="K29">
            <v>66.010000000000005</v>
          </cell>
          <cell r="U29">
            <v>68.81</v>
          </cell>
          <cell r="Z29">
            <v>67.55</v>
          </cell>
        </row>
      </sheetData>
      <sheetData sheetId="6">
        <row r="18">
          <cell r="H18">
            <v>0.62</v>
          </cell>
        </row>
        <row r="20">
          <cell r="F20">
            <v>5.61</v>
          </cell>
          <cell r="K20">
            <v>11.26</v>
          </cell>
          <cell r="U20">
            <v>11.8</v>
          </cell>
          <cell r="Z20">
            <v>11.95</v>
          </cell>
        </row>
        <row r="21">
          <cell r="F21">
            <v>0.27</v>
          </cell>
          <cell r="K21">
            <v>0.09</v>
          </cell>
          <cell r="U21">
            <v>0.14000000000000001</v>
          </cell>
          <cell r="Z21">
            <v>0.15</v>
          </cell>
        </row>
        <row r="23">
          <cell r="F23">
            <v>0.01</v>
          </cell>
          <cell r="H23">
            <v>0.17</v>
          </cell>
          <cell r="K23">
            <v>0.02</v>
          </cell>
          <cell r="U23">
            <v>0.01</v>
          </cell>
          <cell r="Z23">
            <v>0.02</v>
          </cell>
        </row>
        <row r="25">
          <cell r="F25">
            <v>1.5</v>
          </cell>
          <cell r="H25">
            <v>0.45</v>
          </cell>
          <cell r="K25">
            <v>3.63</v>
          </cell>
          <cell r="U25">
            <v>3.95</v>
          </cell>
          <cell r="Z25">
            <v>4.09</v>
          </cell>
        </row>
        <row r="27">
          <cell r="F27">
            <v>1.5</v>
          </cell>
          <cell r="H27">
            <v>0.45</v>
          </cell>
        </row>
        <row r="29">
          <cell r="F29">
            <v>3.82</v>
          </cell>
          <cell r="K29">
            <v>7.52</v>
          </cell>
          <cell r="U29">
            <v>7.7</v>
          </cell>
          <cell r="Z29">
            <v>7.69</v>
          </cell>
        </row>
      </sheetData>
      <sheetData sheetId="7"/>
      <sheetData sheetId="8">
        <row r="9">
          <cell r="F9">
            <v>2</v>
          </cell>
          <cell r="H9">
            <v>2</v>
          </cell>
          <cell r="I9">
            <v>2</v>
          </cell>
        </row>
        <row r="11">
          <cell r="F11">
            <v>2</v>
          </cell>
          <cell r="H11">
            <v>2</v>
          </cell>
          <cell r="I11">
            <v>2</v>
          </cell>
        </row>
        <row r="13">
          <cell r="F13">
            <v>1.18</v>
          </cell>
          <cell r="H13">
            <v>1.7</v>
          </cell>
          <cell r="I13">
            <v>1.7</v>
          </cell>
        </row>
        <row r="15">
          <cell r="F15">
            <v>59</v>
          </cell>
          <cell r="H15">
            <v>85</v>
          </cell>
          <cell r="I15">
            <v>85</v>
          </cell>
        </row>
        <row r="16">
          <cell r="F16">
            <v>1.18</v>
          </cell>
          <cell r="H16">
            <v>1.7</v>
          </cell>
          <cell r="I16">
            <v>1.7</v>
          </cell>
        </row>
        <row r="18">
          <cell r="F18">
            <v>4514.3999999999996</v>
          </cell>
          <cell r="H18">
            <v>6771.6</v>
          </cell>
          <cell r="I18">
            <v>3022</v>
          </cell>
        </row>
        <row r="19">
          <cell r="F19">
            <v>1.27</v>
          </cell>
          <cell r="H19">
            <v>1.27</v>
          </cell>
          <cell r="I19">
            <v>6</v>
          </cell>
        </row>
        <row r="20">
          <cell r="F20">
            <v>2.1237810000000001</v>
          </cell>
          <cell r="H20">
            <v>2.1381359999999998</v>
          </cell>
          <cell r="I20">
            <v>1.76</v>
          </cell>
        </row>
        <row r="23">
          <cell r="F23">
            <v>3.8323999999999998</v>
          </cell>
          <cell r="H23">
            <v>8.1912000000000003</v>
          </cell>
          <cell r="I23">
            <v>12.5</v>
          </cell>
        </row>
        <row r="26">
          <cell r="F26">
            <v>46.640900000000002</v>
          </cell>
          <cell r="H26">
            <v>46.16816</v>
          </cell>
          <cell r="I26">
            <v>75</v>
          </cell>
        </row>
        <row r="29">
          <cell r="I29">
            <v>15</v>
          </cell>
        </row>
        <row r="32">
          <cell r="F32">
            <v>25.0943</v>
          </cell>
          <cell r="H32">
            <v>3.2189950000000001</v>
          </cell>
          <cell r="I32">
            <v>33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9">
          <cell r="F9">
            <v>13689.74</v>
          </cell>
          <cell r="H9">
            <v>13393.99</v>
          </cell>
          <cell r="J9">
            <v>13393.99</v>
          </cell>
        </row>
        <row r="17">
          <cell r="F17">
            <v>2.37</v>
          </cell>
          <cell r="H17">
            <v>2.37</v>
          </cell>
          <cell r="J17">
            <v>2.37</v>
          </cell>
        </row>
        <row r="54">
          <cell r="F54">
            <v>5412.58</v>
          </cell>
          <cell r="H54">
            <v>13393.99</v>
          </cell>
        </row>
        <row r="62">
          <cell r="F62">
            <v>1.32</v>
          </cell>
          <cell r="H62">
            <v>2.37</v>
          </cell>
        </row>
        <row r="69">
          <cell r="F69">
            <v>9.4282000000000004</v>
          </cell>
          <cell r="H69">
            <v>7.1523000000000003</v>
          </cell>
          <cell r="I69">
            <v>6.6021349999999996</v>
          </cell>
          <cell r="J69">
            <v>6.6021349999999996</v>
          </cell>
          <cell r="K69">
            <v>6.6021349999999996</v>
          </cell>
          <cell r="L69">
            <v>6.6021349999999996</v>
          </cell>
          <cell r="M69">
            <v>6.6021349999999996</v>
          </cell>
        </row>
        <row r="72">
          <cell r="F72">
            <v>14.12</v>
          </cell>
          <cell r="H72">
            <v>14.12</v>
          </cell>
          <cell r="I72">
            <v>14.12</v>
          </cell>
          <cell r="J72">
            <v>14.12</v>
          </cell>
          <cell r="K72">
            <v>14.12</v>
          </cell>
          <cell r="L72">
            <v>14.12</v>
          </cell>
          <cell r="M72">
            <v>14.12</v>
          </cell>
        </row>
        <row r="77">
          <cell r="F77">
            <v>14.12</v>
          </cell>
          <cell r="H77">
            <v>14.12</v>
          </cell>
          <cell r="I77">
            <v>14.12</v>
          </cell>
          <cell r="J77">
            <v>14.12</v>
          </cell>
          <cell r="K77">
            <v>14.12</v>
          </cell>
          <cell r="L77">
            <v>14.12</v>
          </cell>
          <cell r="M77">
            <v>14.12</v>
          </cell>
        </row>
      </sheetData>
      <sheetData sheetId="10">
        <row r="19">
          <cell r="D19">
            <v>13396.36</v>
          </cell>
          <cell r="E19">
            <v>0</v>
          </cell>
          <cell r="F19">
            <v>0</v>
          </cell>
          <cell r="I19">
            <v>884.62</v>
          </cell>
        </row>
      </sheetData>
      <sheetData sheetId="11">
        <row r="8">
          <cell r="E8">
            <v>0</v>
          </cell>
          <cell r="F8">
            <v>1748.8081500706917</v>
          </cell>
          <cell r="G8">
            <v>0</v>
          </cell>
          <cell r="H8">
            <v>5172.7917349465934</v>
          </cell>
          <cell r="I8">
            <v>2271.6954654636197</v>
          </cell>
          <cell r="J8">
            <v>0</v>
          </cell>
        </row>
        <row r="9">
          <cell r="E9">
            <v>0</v>
          </cell>
          <cell r="F9">
            <v>1748.8081500706917</v>
          </cell>
          <cell r="G9">
            <v>0</v>
          </cell>
          <cell r="H9">
            <v>5172.7917349465934</v>
          </cell>
          <cell r="I9">
            <v>2271.6954654636197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401.6</v>
          </cell>
          <cell r="G15">
            <v>0</v>
          </cell>
          <cell r="H15">
            <v>3251.44</v>
          </cell>
          <cell r="I15">
            <v>149.35650916415787</v>
          </cell>
          <cell r="J15">
            <v>0</v>
          </cell>
        </row>
        <row r="16">
          <cell r="E16">
            <v>0</v>
          </cell>
          <cell r="F16">
            <v>401.6</v>
          </cell>
          <cell r="G16">
            <v>0</v>
          </cell>
          <cell r="H16">
            <v>3251.44</v>
          </cell>
          <cell r="I16">
            <v>149.35650916415787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22.964211367825925</v>
          </cell>
          <cell r="G22">
            <v>0</v>
          </cell>
          <cell r="H22">
            <v>62.856580481169701</v>
          </cell>
          <cell r="I22">
            <v>6.5746712723959417</v>
          </cell>
          <cell r="J22">
            <v>0</v>
          </cell>
        </row>
        <row r="23">
          <cell r="E23">
            <v>0</v>
          </cell>
          <cell r="F23">
            <v>2150.4081500706916</v>
          </cell>
          <cell r="G23">
            <v>0</v>
          </cell>
          <cell r="H23">
            <v>8424.2317349465939</v>
          </cell>
          <cell r="I23">
            <v>2421.0519746277778</v>
          </cell>
          <cell r="J23">
            <v>0</v>
          </cell>
        </row>
        <row r="24">
          <cell r="E24">
            <v>0</v>
          </cell>
          <cell r="F24">
            <v>2150.4081500706916</v>
          </cell>
          <cell r="G24">
            <v>0</v>
          </cell>
          <cell r="H24">
            <v>8424.2317349465939</v>
          </cell>
          <cell r="I24">
            <v>2421.0519746277778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5.78</v>
          </cell>
          <cell r="F30">
            <v>11.15</v>
          </cell>
          <cell r="G30">
            <v>0</v>
          </cell>
          <cell r="H30">
            <v>11.65</v>
          </cell>
          <cell r="I30">
            <v>11.78</v>
          </cell>
          <cell r="J30">
            <v>0</v>
          </cell>
        </row>
        <row r="31">
          <cell r="E31">
            <v>0.44999999999999996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0.44999999999999996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16071.809791260772</v>
          </cell>
          <cell r="G35">
            <v>0</v>
          </cell>
          <cell r="H35">
            <v>60259.168347257466</v>
          </cell>
          <cell r="I35">
            <v>17126.853244395716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21.999060358779449</v>
          </cell>
          <cell r="G42">
            <v>0</v>
          </cell>
          <cell r="H42">
            <v>81.622243338306291</v>
          </cell>
          <cell r="I42">
            <v>23.455260362602004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 t="e">
            <v>#DIV/0!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>
        <row r="8">
          <cell r="F8">
            <v>1160</v>
          </cell>
          <cell r="H8">
            <v>1435.1</v>
          </cell>
          <cell r="I8">
            <v>1435.1</v>
          </cell>
        </row>
        <row r="9">
          <cell r="F9">
            <v>1160</v>
          </cell>
          <cell r="H9">
            <v>1435.1</v>
          </cell>
          <cell r="I9">
            <v>1435.1</v>
          </cell>
        </row>
        <row r="10">
          <cell r="F10">
            <v>1160</v>
          </cell>
          <cell r="H10">
            <v>1435.1</v>
          </cell>
          <cell r="I10">
            <v>1435.1</v>
          </cell>
        </row>
      </sheetData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  <cell r="K8" t="str">
            <v>Сводный по региону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Лист1"/>
      <sheetName val="Лист2"/>
    </sheetNames>
    <sheetDataSet>
      <sheetData sheetId="0"/>
      <sheetData sheetId="1">
        <row r="14">
          <cell r="B14">
            <v>2007</v>
          </cell>
        </row>
        <row r="15">
          <cell r="B15">
            <v>2006</v>
          </cell>
        </row>
        <row r="16">
          <cell r="B16">
            <v>2005</v>
          </cell>
        </row>
      </sheetData>
      <sheetData sheetId="2"/>
      <sheetData sheetId="3"/>
      <sheetData sheetId="4">
        <row r="12">
          <cell r="W12">
            <v>9.9999999999999994E-37</v>
          </cell>
          <cell r="X12">
            <v>0</v>
          </cell>
          <cell r="Y12">
            <v>0</v>
          </cell>
          <cell r="AB12">
            <v>9.9999999999999994E-37</v>
          </cell>
          <cell r="AC12">
            <v>0</v>
          </cell>
          <cell r="AD12">
            <v>0</v>
          </cell>
        </row>
        <row r="13">
          <cell r="V13">
            <v>9.9999999999999994E-37</v>
          </cell>
          <cell r="W13">
            <v>9.9999999999999994E-37</v>
          </cell>
          <cell r="X13">
            <v>9.9999999999999994E-37</v>
          </cell>
          <cell r="Y13">
            <v>0</v>
          </cell>
          <cell r="AA13">
            <v>9.9999999999999994E-37</v>
          </cell>
          <cell r="AB13">
            <v>9.9999999999999994E-37</v>
          </cell>
          <cell r="AC13">
            <v>9.9999999999999994E-37</v>
          </cell>
          <cell r="AD13">
            <v>0</v>
          </cell>
        </row>
        <row r="14">
          <cell r="V14">
            <v>9.9999999999999994E-37</v>
          </cell>
          <cell r="W14">
            <v>9.9999999999999994E-37</v>
          </cell>
          <cell r="X14">
            <v>9.9999999999999994E-37</v>
          </cell>
          <cell r="Y14">
            <v>6.89</v>
          </cell>
          <cell r="AA14">
            <v>9.9999999999999994E-37</v>
          </cell>
          <cell r="AB14">
            <v>9.9999999999999994E-37</v>
          </cell>
          <cell r="AC14">
            <v>9.9999999999999994E-37</v>
          </cell>
          <cell r="AD14">
            <v>6.8900000000000006</v>
          </cell>
        </row>
        <row r="17">
          <cell r="V17">
            <v>9.9999999999999994E-12</v>
          </cell>
          <cell r="W17">
            <v>1E-10</v>
          </cell>
          <cell r="X17">
            <v>12.64</v>
          </cell>
          <cell r="Y17">
            <v>0</v>
          </cell>
          <cell r="AA17">
            <v>9.9999999999999994E-12</v>
          </cell>
          <cell r="AB17">
            <v>1E-10</v>
          </cell>
          <cell r="AC17">
            <v>12.64</v>
          </cell>
          <cell r="AD17">
            <v>0</v>
          </cell>
        </row>
        <row r="20">
          <cell r="T20">
            <v>8.1950000000000003</v>
          </cell>
          <cell r="AC20">
            <v>0</v>
          </cell>
          <cell r="AD20">
            <v>1E-14</v>
          </cell>
        </row>
        <row r="22">
          <cell r="S22">
            <v>5.9249999999999998</v>
          </cell>
          <cell r="V22">
            <v>1E-27</v>
          </cell>
          <cell r="W22">
            <v>9.9999999999999991E-22</v>
          </cell>
          <cell r="X22">
            <v>5.16</v>
          </cell>
          <cell r="Y22">
            <v>6.87</v>
          </cell>
          <cell r="AA22">
            <v>1E-27</v>
          </cell>
          <cell r="AB22">
            <v>9.9999999999999991E-22</v>
          </cell>
          <cell r="AC22">
            <v>5.41</v>
          </cell>
          <cell r="AD22">
            <v>6.8800000000000008</v>
          </cell>
        </row>
        <row r="26">
          <cell r="V26">
            <v>1E-27</v>
          </cell>
          <cell r="W26">
            <v>1E-27</v>
          </cell>
          <cell r="AA26">
            <v>1E-27</v>
          </cell>
          <cell r="AB26">
            <v>1E-27</v>
          </cell>
        </row>
      </sheetData>
      <sheetData sheetId="5"/>
      <sheetData sheetId="6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  <cell r="E48">
            <v>1E-26</v>
          </cell>
          <cell r="F48">
            <v>1E-22</v>
          </cell>
          <cell r="G48">
            <v>5.41</v>
          </cell>
          <cell r="H48">
            <v>6.8800000000000008</v>
          </cell>
          <cell r="K48">
            <v>1E-27</v>
          </cell>
          <cell r="L48">
            <v>1E-26</v>
          </cell>
          <cell r="M48">
            <v>0.61757990867579915</v>
          </cell>
          <cell r="N48">
            <v>0.78538812785388135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>
        <row r="10">
          <cell r="G10">
            <v>74.63</v>
          </cell>
          <cell r="H10">
            <v>415.44</v>
          </cell>
          <cell r="I10">
            <v>36.74</v>
          </cell>
        </row>
        <row r="12">
          <cell r="G12">
            <v>0</v>
          </cell>
          <cell r="H12">
            <v>968.5</v>
          </cell>
          <cell r="I12">
            <v>276.39999999999998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20">
          <cell r="G20">
            <v>35.97</v>
          </cell>
          <cell r="H20">
            <v>157.58000000000001</v>
          </cell>
          <cell r="I20">
            <v>44.56066118054401</v>
          </cell>
        </row>
        <row r="31">
          <cell r="G31">
            <v>15.2</v>
          </cell>
          <cell r="H31">
            <v>12.8</v>
          </cell>
        </row>
        <row r="34">
          <cell r="G34">
            <v>412.28</v>
          </cell>
          <cell r="H34">
            <v>1211.9099999999999</v>
          </cell>
          <cell r="I34">
            <v>298.10000000000002</v>
          </cell>
        </row>
        <row r="36">
          <cell r="B36" t="str">
            <v>Арендная плата</v>
          </cell>
        </row>
        <row r="37">
          <cell r="B37" t="str">
            <v>Прочие другие затраты</v>
          </cell>
        </row>
        <row r="38">
          <cell r="B38" t="str">
            <v>Цеховые расходы</v>
          </cell>
          <cell r="G38">
            <v>265.32</v>
          </cell>
          <cell r="H38">
            <v>656.01</v>
          </cell>
          <cell r="I38">
            <v>150.06</v>
          </cell>
        </row>
        <row r="39">
          <cell r="B39" t="str">
            <v>Общехозяйственные расходы</v>
          </cell>
          <cell r="G39">
            <v>146.96</v>
          </cell>
          <cell r="H39">
            <v>555.9</v>
          </cell>
          <cell r="I39">
            <v>148.04</v>
          </cell>
        </row>
      </sheetData>
      <sheetData sheetId="8"/>
      <sheetData sheetId="9"/>
      <sheetData sheetId="10"/>
      <sheetData sheetId="11">
        <row r="6">
          <cell r="I6">
            <v>587.99</v>
          </cell>
          <cell r="J6">
            <v>166.27112380800003</v>
          </cell>
        </row>
        <row r="8">
          <cell r="I8">
            <v>157.58000000000001</v>
          </cell>
          <cell r="J8">
            <v>44.56066118054401</v>
          </cell>
        </row>
        <row r="14">
          <cell r="I14">
            <v>116.36</v>
          </cell>
          <cell r="J14">
            <v>41.94</v>
          </cell>
        </row>
        <row r="17">
          <cell r="I17">
            <v>1383.94</v>
          </cell>
          <cell r="J17">
            <v>313.14</v>
          </cell>
        </row>
        <row r="19">
          <cell r="I19">
            <v>656.01</v>
          </cell>
          <cell r="J19">
            <v>150.06</v>
          </cell>
        </row>
        <row r="28">
          <cell r="I28">
            <v>12.8</v>
          </cell>
        </row>
        <row r="32">
          <cell r="I32">
            <v>555.9</v>
          </cell>
          <cell r="J32">
            <v>148.04</v>
          </cell>
        </row>
        <row r="52">
          <cell r="H52">
            <v>0</v>
          </cell>
          <cell r="I52">
            <v>12.030000000000001</v>
          </cell>
          <cell r="J52">
            <v>12.290000000000001</v>
          </cell>
        </row>
        <row r="56">
          <cell r="J56">
            <v>0</v>
          </cell>
        </row>
        <row r="57">
          <cell r="J57">
            <v>0</v>
          </cell>
        </row>
        <row r="60">
          <cell r="H60">
            <v>95.584699999999998</v>
          </cell>
          <cell r="I60">
            <v>84.91</v>
          </cell>
          <cell r="J60">
            <v>159.11000000000001</v>
          </cell>
        </row>
        <row r="62">
          <cell r="H62">
            <v>0</v>
          </cell>
          <cell r="I62">
            <v>0</v>
          </cell>
          <cell r="J62">
            <v>0</v>
          </cell>
        </row>
        <row r="63">
          <cell r="H63">
            <v>0</v>
          </cell>
          <cell r="I63">
            <v>0</v>
          </cell>
          <cell r="J63">
            <v>0</v>
          </cell>
        </row>
        <row r="64">
          <cell r="H64">
            <v>85.362499999999997</v>
          </cell>
          <cell r="I64">
            <v>71.95</v>
          </cell>
          <cell r="J64">
            <v>146.15</v>
          </cell>
        </row>
        <row r="65">
          <cell r="H65">
            <v>10.222200000000001</v>
          </cell>
          <cell r="I65">
            <v>12.96</v>
          </cell>
          <cell r="J65">
            <v>12.96</v>
          </cell>
        </row>
      </sheetData>
      <sheetData sheetId="12"/>
      <sheetData sheetId="13"/>
      <sheetData sheetId="14">
        <row r="17">
          <cell r="G17">
            <v>20</v>
          </cell>
          <cell r="H17">
            <v>116</v>
          </cell>
          <cell r="I17">
            <v>32.9</v>
          </cell>
        </row>
        <row r="28">
          <cell r="B28" t="str">
            <v>Другие прочие платежи из прибыли</v>
          </cell>
        </row>
        <row r="29">
          <cell r="B29" t="str">
            <v>Резерв по сомнительным долгам</v>
          </cell>
        </row>
        <row r="32">
          <cell r="G32">
            <v>20</v>
          </cell>
          <cell r="H32">
            <v>116</v>
          </cell>
          <cell r="I32">
            <v>32.9</v>
          </cell>
        </row>
        <row r="35">
          <cell r="G35">
            <v>4.8</v>
          </cell>
          <cell r="H35">
            <v>27.84</v>
          </cell>
          <cell r="I35">
            <v>10.39</v>
          </cell>
        </row>
        <row r="40">
          <cell r="G40">
            <v>15.2</v>
          </cell>
          <cell r="H40">
            <v>12.8</v>
          </cell>
          <cell r="I40">
            <v>9.83</v>
          </cell>
        </row>
        <row r="48">
          <cell r="B48" t="str">
            <v>Сбор на содержание милиции</v>
          </cell>
        </row>
        <row r="56">
          <cell r="G56">
            <v>33.89</v>
          </cell>
          <cell r="H56">
            <v>132.72999999999999</v>
          </cell>
          <cell r="I56">
            <v>49.029760000000003</v>
          </cell>
        </row>
        <row r="57">
          <cell r="G57">
            <v>6.11</v>
          </cell>
          <cell r="H57">
            <v>23.91</v>
          </cell>
          <cell r="I57">
            <v>4.0902399999999997</v>
          </cell>
        </row>
      </sheetData>
      <sheetData sheetId="15"/>
      <sheetData sheetId="16"/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35">
          <cell r="F35">
            <v>110</v>
          </cell>
        </row>
        <row r="36">
          <cell r="F36">
            <v>470</v>
          </cell>
        </row>
        <row r="37">
          <cell r="F37">
            <v>350</v>
          </cell>
          <cell r="G37">
            <v>5.3</v>
          </cell>
        </row>
        <row r="40">
          <cell r="F40">
            <v>260</v>
          </cell>
        </row>
        <row r="41">
          <cell r="F41">
            <v>220</v>
          </cell>
        </row>
        <row r="42">
          <cell r="F42">
            <v>150</v>
          </cell>
        </row>
        <row r="43">
          <cell r="F43">
            <v>270</v>
          </cell>
          <cell r="G43">
            <v>4.8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CHSHEET"/>
      <sheetName val="Расчёт расходов"/>
      <sheetName val="modBasicRanges"/>
      <sheetName val="Расшифровка расходов"/>
      <sheetName val="П1.16"/>
      <sheetName val="П1.17"/>
      <sheetName val="П1.17.1"/>
      <sheetName val="Р.2.1"/>
      <sheetName val="Р.2.2"/>
      <sheetName val="НВВ по уровням"/>
      <sheetName val="Комментарии"/>
      <sheetName val="Проверка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modCommonProv"/>
      <sheetName val="modProvGeneralProc"/>
      <sheetName val="modInfo"/>
      <sheetName val="modCommandButton"/>
      <sheetName val="modUpdTemplMain"/>
      <sheetName val="modAuthorizationUtilities"/>
      <sheetName val="modUpdateStatus"/>
      <sheetName val="AUTHORIZATION"/>
      <sheetName val="modCommonProcedures"/>
      <sheetName val="modfrmCheckUpdates"/>
      <sheetName val="modfrmUpdateIsInProgress"/>
    </sheetNames>
    <sheetDataSet>
      <sheetData sheetId="0">
        <row r="3">
          <cell r="B3" t="str">
            <v>Версия 5.1.7</v>
          </cell>
        </row>
      </sheetData>
      <sheetData sheetId="1"/>
      <sheetData sheetId="2"/>
      <sheetData sheetId="3"/>
      <sheetData sheetId="4"/>
      <sheetData sheetId="5">
        <row r="1">
          <cell r="A1" t="str">
            <v>Алтайский край</v>
          </cell>
        </row>
        <row r="2">
          <cell r="A2" t="str">
            <v>Амурская область</v>
          </cell>
        </row>
        <row r="3">
          <cell r="A3" t="str">
            <v>Архангельская область</v>
          </cell>
        </row>
        <row r="4">
          <cell r="A4" t="str">
            <v>Астраханская область</v>
          </cell>
        </row>
        <row r="5">
          <cell r="A5" t="str">
            <v>Белгородская область</v>
          </cell>
        </row>
        <row r="6">
          <cell r="A6" t="str">
            <v>Брянская область</v>
          </cell>
        </row>
        <row r="7">
          <cell r="A7" t="str">
            <v>Владимирская область</v>
          </cell>
        </row>
        <row r="8">
          <cell r="A8" t="str">
            <v>Волгоградская область</v>
          </cell>
        </row>
        <row r="9">
          <cell r="A9" t="str">
            <v>Вологодская область</v>
          </cell>
        </row>
        <row r="10">
          <cell r="A10" t="str">
            <v>Воронежская область</v>
          </cell>
        </row>
        <row r="11">
          <cell r="A11" t="str">
            <v>г. Москва</v>
          </cell>
        </row>
        <row r="12">
          <cell r="A12" t="str">
            <v>г.Байконур</v>
          </cell>
        </row>
        <row r="13">
          <cell r="A13" t="str">
            <v>г.Санкт-Петербург</v>
          </cell>
        </row>
        <row r="14">
          <cell r="A14" t="str">
            <v>Еврейская автономная область</v>
          </cell>
        </row>
        <row r="15">
          <cell r="A15" t="str">
            <v>Забайкальский край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Камчатский край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Московская область</v>
          </cell>
        </row>
        <row r="34">
          <cell r="A34" t="str">
            <v>Мурманская область</v>
          </cell>
        </row>
        <row r="35">
          <cell r="A35" t="str">
            <v>Ненецкий автономный округ</v>
          </cell>
        </row>
        <row r="36">
          <cell r="A36" t="str">
            <v>Нижегородская область</v>
          </cell>
        </row>
        <row r="37">
          <cell r="A37" t="str">
            <v>Новгородская область</v>
          </cell>
        </row>
        <row r="38">
          <cell r="A38" t="str">
            <v>Новосибирская область</v>
          </cell>
        </row>
        <row r="39">
          <cell r="A39" t="str">
            <v>Омская область</v>
          </cell>
        </row>
        <row r="40">
          <cell r="A40" t="str">
            <v>Оренбургская область</v>
          </cell>
        </row>
        <row r="41">
          <cell r="A41" t="str">
            <v>Орловская область</v>
          </cell>
        </row>
        <row r="42">
          <cell r="A42" t="str">
            <v>Пензенская область</v>
          </cell>
        </row>
        <row r="43">
          <cell r="A43" t="str">
            <v>Пермский край</v>
          </cell>
        </row>
        <row r="44">
          <cell r="A44" t="str">
            <v>Приморский край</v>
          </cell>
        </row>
        <row r="45">
          <cell r="A45" t="str">
            <v>Псковская область</v>
          </cell>
        </row>
        <row r="46">
          <cell r="A46" t="str">
            <v>Республика Адыгея</v>
          </cell>
        </row>
        <row r="47">
          <cell r="A47" t="str">
            <v>Республика Алтай</v>
          </cell>
        </row>
        <row r="48">
          <cell r="A48" t="str">
            <v>Республика Башкортостан</v>
          </cell>
        </row>
        <row r="49">
          <cell r="A49" t="str">
            <v>Республика Бурятия</v>
          </cell>
        </row>
        <row r="50">
          <cell r="A50" t="str">
            <v>Республика Дагестан</v>
          </cell>
        </row>
        <row r="51">
          <cell r="A51" t="str">
            <v>Республика Ингушетия</v>
          </cell>
        </row>
        <row r="52">
          <cell r="A52" t="str">
            <v>Республика Калмыкия</v>
          </cell>
        </row>
        <row r="53">
          <cell r="A53" t="str">
            <v>Республика Карелия</v>
          </cell>
        </row>
        <row r="54">
          <cell r="A54" t="str">
            <v>Республика Коми</v>
          </cell>
        </row>
        <row r="55">
          <cell r="A55" t="str">
            <v>Республика Марий Эл</v>
          </cell>
        </row>
        <row r="56">
          <cell r="A56" t="str">
            <v>Республика Мордовия</v>
          </cell>
        </row>
        <row r="57">
          <cell r="A57" t="str">
            <v>Республика Саха (Якутия)</v>
          </cell>
        </row>
        <row r="58">
          <cell r="A58" t="str">
            <v>Республика Северная Осетия-Алания</v>
          </cell>
        </row>
        <row r="59">
          <cell r="A59" t="str">
            <v>Республика Татарстан</v>
          </cell>
        </row>
        <row r="60">
          <cell r="A60" t="str">
            <v>Республика Тыва</v>
          </cell>
        </row>
        <row r="61">
          <cell r="A61" t="str">
            <v>Республика Хакасия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Ставропольский край</v>
          </cell>
        </row>
        <row r="70">
          <cell r="A70" t="str">
            <v>Тамбовская область</v>
          </cell>
        </row>
        <row r="71">
          <cell r="A71" t="str">
            <v>Тверская область</v>
          </cell>
        </row>
        <row r="72">
          <cell r="A72" t="str">
            <v>Томская область</v>
          </cell>
        </row>
        <row r="73">
          <cell r="A73" t="str">
            <v>Тульская область</v>
          </cell>
        </row>
        <row r="74">
          <cell r="A74" t="str">
            <v>Тюменская область</v>
          </cell>
        </row>
        <row r="75">
          <cell r="A75" t="str">
            <v>Удмуртская республика</v>
          </cell>
        </row>
        <row r="76">
          <cell r="A76" t="str">
            <v>Ульяновская область</v>
          </cell>
        </row>
        <row r="77">
          <cell r="A77" t="str">
            <v>Хабаровский край</v>
          </cell>
        </row>
        <row r="78">
          <cell r="A78" t="str">
            <v>Ханты-Мансийский автономный округ</v>
          </cell>
        </row>
        <row r="79">
          <cell r="A79" t="str">
            <v>Челябинская область</v>
          </cell>
        </row>
        <row r="80">
          <cell r="A80" t="str">
            <v>Чеченская республика</v>
          </cell>
        </row>
        <row r="81">
          <cell r="A81" t="str">
            <v>Чувашская республика</v>
          </cell>
        </row>
        <row r="82">
          <cell r="A82" t="str">
            <v>Чукотский автономный округ</v>
          </cell>
        </row>
        <row r="83">
          <cell r="A83" t="str">
            <v>Ямало-Ненецкий автономный округ</v>
          </cell>
        </row>
        <row r="84">
          <cell r="A84" t="str">
            <v>Ярославская область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6"/>
  <sheetViews>
    <sheetView tabSelected="1" view="pageBreakPreview" zoomScaleNormal="100" zoomScaleSheetLayoutView="100" workbookViewId="0">
      <selection activeCell="A5" sqref="A5:F5"/>
    </sheetView>
  </sheetViews>
  <sheetFormatPr defaultColWidth="1.42578125" defaultRowHeight="15" x14ac:dyDescent="0.25"/>
  <cols>
    <col min="1" max="1" width="7.5703125" style="43" customWidth="1"/>
    <col min="2" max="2" width="40.42578125" style="43" customWidth="1"/>
    <col min="3" max="3" width="8.5703125" style="43" customWidth="1"/>
    <col min="4" max="4" width="13" style="43" customWidth="1"/>
    <col min="5" max="5" width="12.85546875" style="43" customWidth="1"/>
    <col min="6" max="6" width="23.140625" style="43" customWidth="1"/>
    <col min="7" max="7" width="11.85546875" style="44" hidden="1" customWidth="1"/>
    <col min="8" max="8" width="9.5703125" style="45" hidden="1" customWidth="1"/>
    <col min="9" max="256" width="1.42578125" style="43"/>
    <col min="257" max="257" width="7.5703125" style="43" customWidth="1"/>
    <col min="258" max="258" width="40.42578125" style="43" customWidth="1"/>
    <col min="259" max="259" width="8.5703125" style="43" customWidth="1"/>
    <col min="260" max="260" width="13" style="43" customWidth="1"/>
    <col min="261" max="261" width="12.85546875" style="43" customWidth="1"/>
    <col min="262" max="262" width="23.140625" style="43" customWidth="1"/>
    <col min="263" max="264" width="0" style="43" hidden="1" customWidth="1"/>
    <col min="265" max="512" width="1.42578125" style="43"/>
    <col min="513" max="513" width="7.5703125" style="43" customWidth="1"/>
    <col min="514" max="514" width="40.42578125" style="43" customWidth="1"/>
    <col min="515" max="515" width="8.5703125" style="43" customWidth="1"/>
    <col min="516" max="516" width="13" style="43" customWidth="1"/>
    <col min="517" max="517" width="12.85546875" style="43" customWidth="1"/>
    <col min="518" max="518" width="23.140625" style="43" customWidth="1"/>
    <col min="519" max="520" width="0" style="43" hidden="1" customWidth="1"/>
    <col min="521" max="768" width="1.42578125" style="43"/>
    <col min="769" max="769" width="7.5703125" style="43" customWidth="1"/>
    <col min="770" max="770" width="40.42578125" style="43" customWidth="1"/>
    <col min="771" max="771" width="8.5703125" style="43" customWidth="1"/>
    <col min="772" max="772" width="13" style="43" customWidth="1"/>
    <col min="773" max="773" width="12.85546875" style="43" customWidth="1"/>
    <col min="774" max="774" width="23.140625" style="43" customWidth="1"/>
    <col min="775" max="776" width="0" style="43" hidden="1" customWidth="1"/>
    <col min="777" max="1024" width="1.42578125" style="43"/>
    <col min="1025" max="1025" width="7.5703125" style="43" customWidth="1"/>
    <col min="1026" max="1026" width="40.42578125" style="43" customWidth="1"/>
    <col min="1027" max="1027" width="8.5703125" style="43" customWidth="1"/>
    <col min="1028" max="1028" width="13" style="43" customWidth="1"/>
    <col min="1029" max="1029" width="12.85546875" style="43" customWidth="1"/>
    <col min="1030" max="1030" width="23.140625" style="43" customWidth="1"/>
    <col min="1031" max="1032" width="0" style="43" hidden="1" customWidth="1"/>
    <col min="1033" max="1280" width="1.42578125" style="43"/>
    <col min="1281" max="1281" width="7.5703125" style="43" customWidth="1"/>
    <col min="1282" max="1282" width="40.42578125" style="43" customWidth="1"/>
    <col min="1283" max="1283" width="8.5703125" style="43" customWidth="1"/>
    <col min="1284" max="1284" width="13" style="43" customWidth="1"/>
    <col min="1285" max="1285" width="12.85546875" style="43" customWidth="1"/>
    <col min="1286" max="1286" width="23.140625" style="43" customWidth="1"/>
    <col min="1287" max="1288" width="0" style="43" hidden="1" customWidth="1"/>
    <col min="1289" max="1536" width="1.42578125" style="43"/>
    <col min="1537" max="1537" width="7.5703125" style="43" customWidth="1"/>
    <col min="1538" max="1538" width="40.42578125" style="43" customWidth="1"/>
    <col min="1539" max="1539" width="8.5703125" style="43" customWidth="1"/>
    <col min="1540" max="1540" width="13" style="43" customWidth="1"/>
    <col min="1541" max="1541" width="12.85546875" style="43" customWidth="1"/>
    <col min="1542" max="1542" width="23.140625" style="43" customWidth="1"/>
    <col min="1543" max="1544" width="0" style="43" hidden="1" customWidth="1"/>
    <col min="1545" max="1792" width="1.42578125" style="43"/>
    <col min="1793" max="1793" width="7.5703125" style="43" customWidth="1"/>
    <col min="1794" max="1794" width="40.42578125" style="43" customWidth="1"/>
    <col min="1795" max="1795" width="8.5703125" style="43" customWidth="1"/>
    <col min="1796" max="1796" width="13" style="43" customWidth="1"/>
    <col min="1797" max="1797" width="12.85546875" style="43" customWidth="1"/>
    <col min="1798" max="1798" width="23.140625" style="43" customWidth="1"/>
    <col min="1799" max="1800" width="0" style="43" hidden="1" customWidth="1"/>
    <col min="1801" max="2048" width="1.42578125" style="43"/>
    <col min="2049" max="2049" width="7.5703125" style="43" customWidth="1"/>
    <col min="2050" max="2050" width="40.42578125" style="43" customWidth="1"/>
    <col min="2051" max="2051" width="8.5703125" style="43" customWidth="1"/>
    <col min="2052" max="2052" width="13" style="43" customWidth="1"/>
    <col min="2053" max="2053" width="12.85546875" style="43" customWidth="1"/>
    <col min="2054" max="2054" width="23.140625" style="43" customWidth="1"/>
    <col min="2055" max="2056" width="0" style="43" hidden="1" customWidth="1"/>
    <col min="2057" max="2304" width="1.42578125" style="43"/>
    <col min="2305" max="2305" width="7.5703125" style="43" customWidth="1"/>
    <col min="2306" max="2306" width="40.42578125" style="43" customWidth="1"/>
    <col min="2307" max="2307" width="8.5703125" style="43" customWidth="1"/>
    <col min="2308" max="2308" width="13" style="43" customWidth="1"/>
    <col min="2309" max="2309" width="12.85546875" style="43" customWidth="1"/>
    <col min="2310" max="2310" width="23.140625" style="43" customWidth="1"/>
    <col min="2311" max="2312" width="0" style="43" hidden="1" customWidth="1"/>
    <col min="2313" max="2560" width="1.42578125" style="43"/>
    <col min="2561" max="2561" width="7.5703125" style="43" customWidth="1"/>
    <col min="2562" max="2562" width="40.42578125" style="43" customWidth="1"/>
    <col min="2563" max="2563" width="8.5703125" style="43" customWidth="1"/>
    <col min="2564" max="2564" width="13" style="43" customWidth="1"/>
    <col min="2565" max="2565" width="12.85546875" style="43" customWidth="1"/>
    <col min="2566" max="2566" width="23.140625" style="43" customWidth="1"/>
    <col min="2567" max="2568" width="0" style="43" hidden="1" customWidth="1"/>
    <col min="2569" max="2816" width="1.42578125" style="43"/>
    <col min="2817" max="2817" width="7.5703125" style="43" customWidth="1"/>
    <col min="2818" max="2818" width="40.42578125" style="43" customWidth="1"/>
    <col min="2819" max="2819" width="8.5703125" style="43" customWidth="1"/>
    <col min="2820" max="2820" width="13" style="43" customWidth="1"/>
    <col min="2821" max="2821" width="12.85546875" style="43" customWidth="1"/>
    <col min="2822" max="2822" width="23.140625" style="43" customWidth="1"/>
    <col min="2823" max="2824" width="0" style="43" hidden="1" customWidth="1"/>
    <col min="2825" max="3072" width="1.42578125" style="43"/>
    <col min="3073" max="3073" width="7.5703125" style="43" customWidth="1"/>
    <col min="3074" max="3074" width="40.42578125" style="43" customWidth="1"/>
    <col min="3075" max="3075" width="8.5703125" style="43" customWidth="1"/>
    <col min="3076" max="3076" width="13" style="43" customWidth="1"/>
    <col min="3077" max="3077" width="12.85546875" style="43" customWidth="1"/>
    <col min="3078" max="3078" width="23.140625" style="43" customWidth="1"/>
    <col min="3079" max="3080" width="0" style="43" hidden="1" customWidth="1"/>
    <col min="3081" max="3328" width="1.42578125" style="43"/>
    <col min="3329" max="3329" width="7.5703125" style="43" customWidth="1"/>
    <col min="3330" max="3330" width="40.42578125" style="43" customWidth="1"/>
    <col min="3331" max="3331" width="8.5703125" style="43" customWidth="1"/>
    <col min="3332" max="3332" width="13" style="43" customWidth="1"/>
    <col min="3333" max="3333" width="12.85546875" style="43" customWidth="1"/>
    <col min="3334" max="3334" width="23.140625" style="43" customWidth="1"/>
    <col min="3335" max="3336" width="0" style="43" hidden="1" customWidth="1"/>
    <col min="3337" max="3584" width="1.42578125" style="43"/>
    <col min="3585" max="3585" width="7.5703125" style="43" customWidth="1"/>
    <col min="3586" max="3586" width="40.42578125" style="43" customWidth="1"/>
    <col min="3587" max="3587" width="8.5703125" style="43" customWidth="1"/>
    <col min="3588" max="3588" width="13" style="43" customWidth="1"/>
    <col min="3589" max="3589" width="12.85546875" style="43" customWidth="1"/>
    <col min="3590" max="3590" width="23.140625" style="43" customWidth="1"/>
    <col min="3591" max="3592" width="0" style="43" hidden="1" customWidth="1"/>
    <col min="3593" max="3840" width="1.42578125" style="43"/>
    <col min="3841" max="3841" width="7.5703125" style="43" customWidth="1"/>
    <col min="3842" max="3842" width="40.42578125" style="43" customWidth="1"/>
    <col min="3843" max="3843" width="8.5703125" style="43" customWidth="1"/>
    <col min="3844" max="3844" width="13" style="43" customWidth="1"/>
    <col min="3845" max="3845" width="12.85546875" style="43" customWidth="1"/>
    <col min="3846" max="3846" width="23.140625" style="43" customWidth="1"/>
    <col min="3847" max="3848" width="0" style="43" hidden="1" customWidth="1"/>
    <col min="3849" max="4096" width="1.42578125" style="43"/>
    <col min="4097" max="4097" width="7.5703125" style="43" customWidth="1"/>
    <col min="4098" max="4098" width="40.42578125" style="43" customWidth="1"/>
    <col min="4099" max="4099" width="8.5703125" style="43" customWidth="1"/>
    <col min="4100" max="4100" width="13" style="43" customWidth="1"/>
    <col min="4101" max="4101" width="12.85546875" style="43" customWidth="1"/>
    <col min="4102" max="4102" width="23.140625" style="43" customWidth="1"/>
    <col min="4103" max="4104" width="0" style="43" hidden="1" customWidth="1"/>
    <col min="4105" max="4352" width="1.42578125" style="43"/>
    <col min="4353" max="4353" width="7.5703125" style="43" customWidth="1"/>
    <col min="4354" max="4354" width="40.42578125" style="43" customWidth="1"/>
    <col min="4355" max="4355" width="8.5703125" style="43" customWidth="1"/>
    <col min="4356" max="4356" width="13" style="43" customWidth="1"/>
    <col min="4357" max="4357" width="12.85546875" style="43" customWidth="1"/>
    <col min="4358" max="4358" width="23.140625" style="43" customWidth="1"/>
    <col min="4359" max="4360" width="0" style="43" hidden="1" customWidth="1"/>
    <col min="4361" max="4608" width="1.42578125" style="43"/>
    <col min="4609" max="4609" width="7.5703125" style="43" customWidth="1"/>
    <col min="4610" max="4610" width="40.42578125" style="43" customWidth="1"/>
    <col min="4611" max="4611" width="8.5703125" style="43" customWidth="1"/>
    <col min="4612" max="4612" width="13" style="43" customWidth="1"/>
    <col min="4613" max="4613" width="12.85546875" style="43" customWidth="1"/>
    <col min="4614" max="4614" width="23.140625" style="43" customWidth="1"/>
    <col min="4615" max="4616" width="0" style="43" hidden="1" customWidth="1"/>
    <col min="4617" max="4864" width="1.42578125" style="43"/>
    <col min="4865" max="4865" width="7.5703125" style="43" customWidth="1"/>
    <col min="4866" max="4866" width="40.42578125" style="43" customWidth="1"/>
    <col min="4867" max="4867" width="8.5703125" style="43" customWidth="1"/>
    <col min="4868" max="4868" width="13" style="43" customWidth="1"/>
    <col min="4869" max="4869" width="12.85546875" style="43" customWidth="1"/>
    <col min="4870" max="4870" width="23.140625" style="43" customWidth="1"/>
    <col min="4871" max="4872" width="0" style="43" hidden="1" customWidth="1"/>
    <col min="4873" max="5120" width="1.42578125" style="43"/>
    <col min="5121" max="5121" width="7.5703125" style="43" customWidth="1"/>
    <col min="5122" max="5122" width="40.42578125" style="43" customWidth="1"/>
    <col min="5123" max="5123" width="8.5703125" style="43" customWidth="1"/>
    <col min="5124" max="5124" width="13" style="43" customWidth="1"/>
    <col min="5125" max="5125" width="12.85546875" style="43" customWidth="1"/>
    <col min="5126" max="5126" width="23.140625" style="43" customWidth="1"/>
    <col min="5127" max="5128" width="0" style="43" hidden="1" customWidth="1"/>
    <col min="5129" max="5376" width="1.42578125" style="43"/>
    <col min="5377" max="5377" width="7.5703125" style="43" customWidth="1"/>
    <col min="5378" max="5378" width="40.42578125" style="43" customWidth="1"/>
    <col min="5379" max="5379" width="8.5703125" style="43" customWidth="1"/>
    <col min="5380" max="5380" width="13" style="43" customWidth="1"/>
    <col min="5381" max="5381" width="12.85546875" style="43" customWidth="1"/>
    <col min="5382" max="5382" width="23.140625" style="43" customWidth="1"/>
    <col min="5383" max="5384" width="0" style="43" hidden="1" customWidth="1"/>
    <col min="5385" max="5632" width="1.42578125" style="43"/>
    <col min="5633" max="5633" width="7.5703125" style="43" customWidth="1"/>
    <col min="5634" max="5634" width="40.42578125" style="43" customWidth="1"/>
    <col min="5635" max="5635" width="8.5703125" style="43" customWidth="1"/>
    <col min="5636" max="5636" width="13" style="43" customWidth="1"/>
    <col min="5637" max="5637" width="12.85546875" style="43" customWidth="1"/>
    <col min="5638" max="5638" width="23.140625" style="43" customWidth="1"/>
    <col min="5639" max="5640" width="0" style="43" hidden="1" customWidth="1"/>
    <col min="5641" max="5888" width="1.42578125" style="43"/>
    <col min="5889" max="5889" width="7.5703125" style="43" customWidth="1"/>
    <col min="5890" max="5890" width="40.42578125" style="43" customWidth="1"/>
    <col min="5891" max="5891" width="8.5703125" style="43" customWidth="1"/>
    <col min="5892" max="5892" width="13" style="43" customWidth="1"/>
    <col min="5893" max="5893" width="12.85546875" style="43" customWidth="1"/>
    <col min="5894" max="5894" width="23.140625" style="43" customWidth="1"/>
    <col min="5895" max="5896" width="0" style="43" hidden="1" customWidth="1"/>
    <col min="5897" max="6144" width="1.42578125" style="43"/>
    <col min="6145" max="6145" width="7.5703125" style="43" customWidth="1"/>
    <col min="6146" max="6146" width="40.42578125" style="43" customWidth="1"/>
    <col min="6147" max="6147" width="8.5703125" style="43" customWidth="1"/>
    <col min="6148" max="6148" width="13" style="43" customWidth="1"/>
    <col min="6149" max="6149" width="12.85546875" style="43" customWidth="1"/>
    <col min="6150" max="6150" width="23.140625" style="43" customWidth="1"/>
    <col min="6151" max="6152" width="0" style="43" hidden="1" customWidth="1"/>
    <col min="6153" max="6400" width="1.42578125" style="43"/>
    <col min="6401" max="6401" width="7.5703125" style="43" customWidth="1"/>
    <col min="6402" max="6402" width="40.42578125" style="43" customWidth="1"/>
    <col min="6403" max="6403" width="8.5703125" style="43" customWidth="1"/>
    <col min="6404" max="6404" width="13" style="43" customWidth="1"/>
    <col min="6405" max="6405" width="12.85546875" style="43" customWidth="1"/>
    <col min="6406" max="6406" width="23.140625" style="43" customWidth="1"/>
    <col min="6407" max="6408" width="0" style="43" hidden="1" customWidth="1"/>
    <col min="6409" max="6656" width="1.42578125" style="43"/>
    <col min="6657" max="6657" width="7.5703125" style="43" customWidth="1"/>
    <col min="6658" max="6658" width="40.42578125" style="43" customWidth="1"/>
    <col min="6659" max="6659" width="8.5703125" style="43" customWidth="1"/>
    <col min="6660" max="6660" width="13" style="43" customWidth="1"/>
    <col min="6661" max="6661" width="12.85546875" style="43" customWidth="1"/>
    <col min="6662" max="6662" width="23.140625" style="43" customWidth="1"/>
    <col min="6663" max="6664" width="0" style="43" hidden="1" customWidth="1"/>
    <col min="6665" max="6912" width="1.42578125" style="43"/>
    <col min="6913" max="6913" width="7.5703125" style="43" customWidth="1"/>
    <col min="6914" max="6914" width="40.42578125" style="43" customWidth="1"/>
    <col min="6915" max="6915" width="8.5703125" style="43" customWidth="1"/>
    <col min="6916" max="6916" width="13" style="43" customWidth="1"/>
    <col min="6917" max="6917" width="12.85546875" style="43" customWidth="1"/>
    <col min="6918" max="6918" width="23.140625" style="43" customWidth="1"/>
    <col min="6919" max="6920" width="0" style="43" hidden="1" customWidth="1"/>
    <col min="6921" max="7168" width="1.42578125" style="43"/>
    <col min="7169" max="7169" width="7.5703125" style="43" customWidth="1"/>
    <col min="7170" max="7170" width="40.42578125" style="43" customWidth="1"/>
    <col min="7171" max="7171" width="8.5703125" style="43" customWidth="1"/>
    <col min="7172" max="7172" width="13" style="43" customWidth="1"/>
    <col min="7173" max="7173" width="12.85546875" style="43" customWidth="1"/>
    <col min="7174" max="7174" width="23.140625" style="43" customWidth="1"/>
    <col min="7175" max="7176" width="0" style="43" hidden="1" customWidth="1"/>
    <col min="7177" max="7424" width="1.42578125" style="43"/>
    <col min="7425" max="7425" width="7.5703125" style="43" customWidth="1"/>
    <col min="7426" max="7426" width="40.42578125" style="43" customWidth="1"/>
    <col min="7427" max="7427" width="8.5703125" style="43" customWidth="1"/>
    <col min="7428" max="7428" width="13" style="43" customWidth="1"/>
    <col min="7429" max="7429" width="12.85546875" style="43" customWidth="1"/>
    <col min="7430" max="7430" width="23.140625" style="43" customWidth="1"/>
    <col min="7431" max="7432" width="0" style="43" hidden="1" customWidth="1"/>
    <col min="7433" max="7680" width="1.42578125" style="43"/>
    <col min="7681" max="7681" width="7.5703125" style="43" customWidth="1"/>
    <col min="7682" max="7682" width="40.42578125" style="43" customWidth="1"/>
    <col min="7683" max="7683" width="8.5703125" style="43" customWidth="1"/>
    <col min="7684" max="7684" width="13" style="43" customWidth="1"/>
    <col min="7685" max="7685" width="12.85546875" style="43" customWidth="1"/>
    <col min="7686" max="7686" width="23.140625" style="43" customWidth="1"/>
    <col min="7687" max="7688" width="0" style="43" hidden="1" customWidth="1"/>
    <col min="7689" max="7936" width="1.42578125" style="43"/>
    <col min="7937" max="7937" width="7.5703125" style="43" customWidth="1"/>
    <col min="7938" max="7938" width="40.42578125" style="43" customWidth="1"/>
    <col min="7939" max="7939" width="8.5703125" style="43" customWidth="1"/>
    <col min="7940" max="7940" width="13" style="43" customWidth="1"/>
    <col min="7941" max="7941" width="12.85546875" style="43" customWidth="1"/>
    <col min="7942" max="7942" width="23.140625" style="43" customWidth="1"/>
    <col min="7943" max="7944" width="0" style="43" hidden="1" customWidth="1"/>
    <col min="7945" max="8192" width="1.42578125" style="43"/>
    <col min="8193" max="8193" width="7.5703125" style="43" customWidth="1"/>
    <col min="8194" max="8194" width="40.42578125" style="43" customWidth="1"/>
    <col min="8195" max="8195" width="8.5703125" style="43" customWidth="1"/>
    <col min="8196" max="8196" width="13" style="43" customWidth="1"/>
    <col min="8197" max="8197" width="12.85546875" style="43" customWidth="1"/>
    <col min="8198" max="8198" width="23.140625" style="43" customWidth="1"/>
    <col min="8199" max="8200" width="0" style="43" hidden="1" customWidth="1"/>
    <col min="8201" max="8448" width="1.42578125" style="43"/>
    <col min="8449" max="8449" width="7.5703125" style="43" customWidth="1"/>
    <col min="8450" max="8450" width="40.42578125" style="43" customWidth="1"/>
    <col min="8451" max="8451" width="8.5703125" style="43" customWidth="1"/>
    <col min="8452" max="8452" width="13" style="43" customWidth="1"/>
    <col min="8453" max="8453" width="12.85546875" style="43" customWidth="1"/>
    <col min="8454" max="8454" width="23.140625" style="43" customWidth="1"/>
    <col min="8455" max="8456" width="0" style="43" hidden="1" customWidth="1"/>
    <col min="8457" max="8704" width="1.42578125" style="43"/>
    <col min="8705" max="8705" width="7.5703125" style="43" customWidth="1"/>
    <col min="8706" max="8706" width="40.42578125" style="43" customWidth="1"/>
    <col min="8707" max="8707" width="8.5703125" style="43" customWidth="1"/>
    <col min="8708" max="8708" width="13" style="43" customWidth="1"/>
    <col min="8709" max="8709" width="12.85546875" style="43" customWidth="1"/>
    <col min="8710" max="8710" width="23.140625" style="43" customWidth="1"/>
    <col min="8711" max="8712" width="0" style="43" hidden="1" customWidth="1"/>
    <col min="8713" max="8960" width="1.42578125" style="43"/>
    <col min="8961" max="8961" width="7.5703125" style="43" customWidth="1"/>
    <col min="8962" max="8962" width="40.42578125" style="43" customWidth="1"/>
    <col min="8963" max="8963" width="8.5703125" style="43" customWidth="1"/>
    <col min="8964" max="8964" width="13" style="43" customWidth="1"/>
    <col min="8965" max="8965" width="12.85546875" style="43" customWidth="1"/>
    <col min="8966" max="8966" width="23.140625" style="43" customWidth="1"/>
    <col min="8967" max="8968" width="0" style="43" hidden="1" customWidth="1"/>
    <col min="8969" max="9216" width="1.42578125" style="43"/>
    <col min="9217" max="9217" width="7.5703125" style="43" customWidth="1"/>
    <col min="9218" max="9218" width="40.42578125" style="43" customWidth="1"/>
    <col min="9219" max="9219" width="8.5703125" style="43" customWidth="1"/>
    <col min="9220" max="9220" width="13" style="43" customWidth="1"/>
    <col min="9221" max="9221" width="12.85546875" style="43" customWidth="1"/>
    <col min="9222" max="9222" width="23.140625" style="43" customWidth="1"/>
    <col min="9223" max="9224" width="0" style="43" hidden="1" customWidth="1"/>
    <col min="9225" max="9472" width="1.42578125" style="43"/>
    <col min="9473" max="9473" width="7.5703125" style="43" customWidth="1"/>
    <col min="9474" max="9474" width="40.42578125" style="43" customWidth="1"/>
    <col min="9475" max="9475" width="8.5703125" style="43" customWidth="1"/>
    <col min="9476" max="9476" width="13" style="43" customWidth="1"/>
    <col min="9477" max="9477" width="12.85546875" style="43" customWidth="1"/>
    <col min="9478" max="9478" width="23.140625" style="43" customWidth="1"/>
    <col min="9479" max="9480" width="0" style="43" hidden="1" customWidth="1"/>
    <col min="9481" max="9728" width="1.42578125" style="43"/>
    <col min="9729" max="9729" width="7.5703125" style="43" customWidth="1"/>
    <col min="9730" max="9730" width="40.42578125" style="43" customWidth="1"/>
    <col min="9731" max="9731" width="8.5703125" style="43" customWidth="1"/>
    <col min="9732" max="9732" width="13" style="43" customWidth="1"/>
    <col min="9733" max="9733" width="12.85546875" style="43" customWidth="1"/>
    <col min="9734" max="9734" width="23.140625" style="43" customWidth="1"/>
    <col min="9735" max="9736" width="0" style="43" hidden="1" customWidth="1"/>
    <col min="9737" max="9984" width="1.42578125" style="43"/>
    <col min="9985" max="9985" width="7.5703125" style="43" customWidth="1"/>
    <col min="9986" max="9986" width="40.42578125" style="43" customWidth="1"/>
    <col min="9987" max="9987" width="8.5703125" style="43" customWidth="1"/>
    <col min="9988" max="9988" width="13" style="43" customWidth="1"/>
    <col min="9989" max="9989" width="12.85546875" style="43" customWidth="1"/>
    <col min="9990" max="9990" width="23.140625" style="43" customWidth="1"/>
    <col min="9991" max="9992" width="0" style="43" hidden="1" customWidth="1"/>
    <col min="9993" max="10240" width="1.42578125" style="43"/>
    <col min="10241" max="10241" width="7.5703125" style="43" customWidth="1"/>
    <col min="10242" max="10242" width="40.42578125" style="43" customWidth="1"/>
    <col min="10243" max="10243" width="8.5703125" style="43" customWidth="1"/>
    <col min="10244" max="10244" width="13" style="43" customWidth="1"/>
    <col min="10245" max="10245" width="12.85546875" style="43" customWidth="1"/>
    <col min="10246" max="10246" width="23.140625" style="43" customWidth="1"/>
    <col min="10247" max="10248" width="0" style="43" hidden="1" customWidth="1"/>
    <col min="10249" max="10496" width="1.42578125" style="43"/>
    <col min="10497" max="10497" width="7.5703125" style="43" customWidth="1"/>
    <col min="10498" max="10498" width="40.42578125" style="43" customWidth="1"/>
    <col min="10499" max="10499" width="8.5703125" style="43" customWidth="1"/>
    <col min="10500" max="10500" width="13" style="43" customWidth="1"/>
    <col min="10501" max="10501" width="12.85546875" style="43" customWidth="1"/>
    <col min="10502" max="10502" width="23.140625" style="43" customWidth="1"/>
    <col min="10503" max="10504" width="0" style="43" hidden="1" customWidth="1"/>
    <col min="10505" max="10752" width="1.42578125" style="43"/>
    <col min="10753" max="10753" width="7.5703125" style="43" customWidth="1"/>
    <col min="10754" max="10754" width="40.42578125" style="43" customWidth="1"/>
    <col min="10755" max="10755" width="8.5703125" style="43" customWidth="1"/>
    <col min="10756" max="10756" width="13" style="43" customWidth="1"/>
    <col min="10757" max="10757" width="12.85546875" style="43" customWidth="1"/>
    <col min="10758" max="10758" width="23.140625" style="43" customWidth="1"/>
    <col min="10759" max="10760" width="0" style="43" hidden="1" customWidth="1"/>
    <col min="10761" max="11008" width="1.42578125" style="43"/>
    <col min="11009" max="11009" width="7.5703125" style="43" customWidth="1"/>
    <col min="11010" max="11010" width="40.42578125" style="43" customWidth="1"/>
    <col min="11011" max="11011" width="8.5703125" style="43" customWidth="1"/>
    <col min="11012" max="11012" width="13" style="43" customWidth="1"/>
    <col min="11013" max="11013" width="12.85546875" style="43" customWidth="1"/>
    <col min="11014" max="11014" width="23.140625" style="43" customWidth="1"/>
    <col min="11015" max="11016" width="0" style="43" hidden="1" customWidth="1"/>
    <col min="11017" max="11264" width="1.42578125" style="43"/>
    <col min="11265" max="11265" width="7.5703125" style="43" customWidth="1"/>
    <col min="11266" max="11266" width="40.42578125" style="43" customWidth="1"/>
    <col min="11267" max="11267" width="8.5703125" style="43" customWidth="1"/>
    <col min="11268" max="11268" width="13" style="43" customWidth="1"/>
    <col min="11269" max="11269" width="12.85546875" style="43" customWidth="1"/>
    <col min="11270" max="11270" width="23.140625" style="43" customWidth="1"/>
    <col min="11271" max="11272" width="0" style="43" hidden="1" customWidth="1"/>
    <col min="11273" max="11520" width="1.42578125" style="43"/>
    <col min="11521" max="11521" width="7.5703125" style="43" customWidth="1"/>
    <col min="11522" max="11522" width="40.42578125" style="43" customWidth="1"/>
    <col min="11523" max="11523" width="8.5703125" style="43" customWidth="1"/>
    <col min="11524" max="11524" width="13" style="43" customWidth="1"/>
    <col min="11525" max="11525" width="12.85546875" style="43" customWidth="1"/>
    <col min="11526" max="11526" width="23.140625" style="43" customWidth="1"/>
    <col min="11527" max="11528" width="0" style="43" hidden="1" customWidth="1"/>
    <col min="11529" max="11776" width="1.42578125" style="43"/>
    <col min="11777" max="11777" width="7.5703125" style="43" customWidth="1"/>
    <col min="11778" max="11778" width="40.42578125" style="43" customWidth="1"/>
    <col min="11779" max="11779" width="8.5703125" style="43" customWidth="1"/>
    <col min="11780" max="11780" width="13" style="43" customWidth="1"/>
    <col min="11781" max="11781" width="12.85546875" style="43" customWidth="1"/>
    <col min="11782" max="11782" width="23.140625" style="43" customWidth="1"/>
    <col min="11783" max="11784" width="0" style="43" hidden="1" customWidth="1"/>
    <col min="11785" max="12032" width="1.42578125" style="43"/>
    <col min="12033" max="12033" width="7.5703125" style="43" customWidth="1"/>
    <col min="12034" max="12034" width="40.42578125" style="43" customWidth="1"/>
    <col min="12035" max="12035" width="8.5703125" style="43" customWidth="1"/>
    <col min="12036" max="12036" width="13" style="43" customWidth="1"/>
    <col min="12037" max="12037" width="12.85546875" style="43" customWidth="1"/>
    <col min="12038" max="12038" width="23.140625" style="43" customWidth="1"/>
    <col min="12039" max="12040" width="0" style="43" hidden="1" customWidth="1"/>
    <col min="12041" max="12288" width="1.42578125" style="43"/>
    <col min="12289" max="12289" width="7.5703125" style="43" customWidth="1"/>
    <col min="12290" max="12290" width="40.42578125" style="43" customWidth="1"/>
    <col min="12291" max="12291" width="8.5703125" style="43" customWidth="1"/>
    <col min="12292" max="12292" width="13" style="43" customWidth="1"/>
    <col min="12293" max="12293" width="12.85546875" style="43" customWidth="1"/>
    <col min="12294" max="12294" width="23.140625" style="43" customWidth="1"/>
    <col min="12295" max="12296" width="0" style="43" hidden="1" customWidth="1"/>
    <col min="12297" max="12544" width="1.42578125" style="43"/>
    <col min="12545" max="12545" width="7.5703125" style="43" customWidth="1"/>
    <col min="12546" max="12546" width="40.42578125" style="43" customWidth="1"/>
    <col min="12547" max="12547" width="8.5703125" style="43" customWidth="1"/>
    <col min="12548" max="12548" width="13" style="43" customWidth="1"/>
    <col min="12549" max="12549" width="12.85546875" style="43" customWidth="1"/>
    <col min="12550" max="12550" width="23.140625" style="43" customWidth="1"/>
    <col min="12551" max="12552" width="0" style="43" hidden="1" customWidth="1"/>
    <col min="12553" max="12800" width="1.42578125" style="43"/>
    <col min="12801" max="12801" width="7.5703125" style="43" customWidth="1"/>
    <col min="12802" max="12802" width="40.42578125" style="43" customWidth="1"/>
    <col min="12803" max="12803" width="8.5703125" style="43" customWidth="1"/>
    <col min="12804" max="12804" width="13" style="43" customWidth="1"/>
    <col min="12805" max="12805" width="12.85546875" style="43" customWidth="1"/>
    <col min="12806" max="12806" width="23.140625" style="43" customWidth="1"/>
    <col min="12807" max="12808" width="0" style="43" hidden="1" customWidth="1"/>
    <col min="12809" max="13056" width="1.42578125" style="43"/>
    <col min="13057" max="13057" width="7.5703125" style="43" customWidth="1"/>
    <col min="13058" max="13058" width="40.42578125" style="43" customWidth="1"/>
    <col min="13059" max="13059" width="8.5703125" style="43" customWidth="1"/>
    <col min="13060" max="13060" width="13" style="43" customWidth="1"/>
    <col min="13061" max="13061" width="12.85546875" style="43" customWidth="1"/>
    <col min="13062" max="13062" width="23.140625" style="43" customWidth="1"/>
    <col min="13063" max="13064" width="0" style="43" hidden="1" customWidth="1"/>
    <col min="13065" max="13312" width="1.42578125" style="43"/>
    <col min="13313" max="13313" width="7.5703125" style="43" customWidth="1"/>
    <col min="13314" max="13314" width="40.42578125" style="43" customWidth="1"/>
    <col min="13315" max="13315" width="8.5703125" style="43" customWidth="1"/>
    <col min="13316" max="13316" width="13" style="43" customWidth="1"/>
    <col min="13317" max="13317" width="12.85546875" style="43" customWidth="1"/>
    <col min="13318" max="13318" width="23.140625" style="43" customWidth="1"/>
    <col min="13319" max="13320" width="0" style="43" hidden="1" customWidth="1"/>
    <col min="13321" max="13568" width="1.42578125" style="43"/>
    <col min="13569" max="13569" width="7.5703125" style="43" customWidth="1"/>
    <col min="13570" max="13570" width="40.42578125" style="43" customWidth="1"/>
    <col min="13571" max="13571" width="8.5703125" style="43" customWidth="1"/>
    <col min="13572" max="13572" width="13" style="43" customWidth="1"/>
    <col min="13573" max="13573" width="12.85546875" style="43" customWidth="1"/>
    <col min="13574" max="13574" width="23.140625" style="43" customWidth="1"/>
    <col min="13575" max="13576" width="0" style="43" hidden="1" customWidth="1"/>
    <col min="13577" max="13824" width="1.42578125" style="43"/>
    <col min="13825" max="13825" width="7.5703125" style="43" customWidth="1"/>
    <col min="13826" max="13826" width="40.42578125" style="43" customWidth="1"/>
    <col min="13827" max="13827" width="8.5703125" style="43" customWidth="1"/>
    <col min="13828" max="13828" width="13" style="43" customWidth="1"/>
    <col min="13829" max="13829" width="12.85546875" style="43" customWidth="1"/>
    <col min="13830" max="13830" width="23.140625" style="43" customWidth="1"/>
    <col min="13831" max="13832" width="0" style="43" hidden="1" customWidth="1"/>
    <col min="13833" max="14080" width="1.42578125" style="43"/>
    <col min="14081" max="14081" width="7.5703125" style="43" customWidth="1"/>
    <col min="14082" max="14082" width="40.42578125" style="43" customWidth="1"/>
    <col min="14083" max="14083" width="8.5703125" style="43" customWidth="1"/>
    <col min="14084" max="14084" width="13" style="43" customWidth="1"/>
    <col min="14085" max="14085" width="12.85546875" style="43" customWidth="1"/>
    <col min="14086" max="14086" width="23.140625" style="43" customWidth="1"/>
    <col min="14087" max="14088" width="0" style="43" hidden="1" customWidth="1"/>
    <col min="14089" max="14336" width="1.42578125" style="43"/>
    <col min="14337" max="14337" width="7.5703125" style="43" customWidth="1"/>
    <col min="14338" max="14338" width="40.42578125" style="43" customWidth="1"/>
    <col min="14339" max="14339" width="8.5703125" style="43" customWidth="1"/>
    <col min="14340" max="14340" width="13" style="43" customWidth="1"/>
    <col min="14341" max="14341" width="12.85546875" style="43" customWidth="1"/>
    <col min="14342" max="14342" width="23.140625" style="43" customWidth="1"/>
    <col min="14343" max="14344" width="0" style="43" hidden="1" customWidth="1"/>
    <col min="14345" max="14592" width="1.42578125" style="43"/>
    <col min="14593" max="14593" width="7.5703125" style="43" customWidth="1"/>
    <col min="14594" max="14594" width="40.42578125" style="43" customWidth="1"/>
    <col min="14595" max="14595" width="8.5703125" style="43" customWidth="1"/>
    <col min="14596" max="14596" width="13" style="43" customWidth="1"/>
    <col min="14597" max="14597" width="12.85546875" style="43" customWidth="1"/>
    <col min="14598" max="14598" width="23.140625" style="43" customWidth="1"/>
    <col min="14599" max="14600" width="0" style="43" hidden="1" customWidth="1"/>
    <col min="14601" max="14848" width="1.42578125" style="43"/>
    <col min="14849" max="14849" width="7.5703125" style="43" customWidth="1"/>
    <col min="14850" max="14850" width="40.42578125" style="43" customWidth="1"/>
    <col min="14851" max="14851" width="8.5703125" style="43" customWidth="1"/>
    <col min="14852" max="14852" width="13" style="43" customWidth="1"/>
    <col min="14853" max="14853" width="12.85546875" style="43" customWidth="1"/>
    <col min="14854" max="14854" width="23.140625" style="43" customWidth="1"/>
    <col min="14855" max="14856" width="0" style="43" hidden="1" customWidth="1"/>
    <col min="14857" max="15104" width="1.42578125" style="43"/>
    <col min="15105" max="15105" width="7.5703125" style="43" customWidth="1"/>
    <col min="15106" max="15106" width="40.42578125" style="43" customWidth="1"/>
    <col min="15107" max="15107" width="8.5703125" style="43" customWidth="1"/>
    <col min="15108" max="15108" width="13" style="43" customWidth="1"/>
    <col min="15109" max="15109" width="12.85546875" style="43" customWidth="1"/>
    <col min="15110" max="15110" width="23.140625" style="43" customWidth="1"/>
    <col min="15111" max="15112" width="0" style="43" hidden="1" customWidth="1"/>
    <col min="15113" max="15360" width="1.42578125" style="43"/>
    <col min="15361" max="15361" width="7.5703125" style="43" customWidth="1"/>
    <col min="15362" max="15362" width="40.42578125" style="43" customWidth="1"/>
    <col min="15363" max="15363" width="8.5703125" style="43" customWidth="1"/>
    <col min="15364" max="15364" width="13" style="43" customWidth="1"/>
    <col min="15365" max="15365" width="12.85546875" style="43" customWidth="1"/>
    <col min="15366" max="15366" width="23.140625" style="43" customWidth="1"/>
    <col min="15367" max="15368" width="0" style="43" hidden="1" customWidth="1"/>
    <col min="15369" max="15616" width="1.42578125" style="43"/>
    <col min="15617" max="15617" width="7.5703125" style="43" customWidth="1"/>
    <col min="15618" max="15618" width="40.42578125" style="43" customWidth="1"/>
    <col min="15619" max="15619" width="8.5703125" style="43" customWidth="1"/>
    <col min="15620" max="15620" width="13" style="43" customWidth="1"/>
    <col min="15621" max="15621" width="12.85546875" style="43" customWidth="1"/>
    <col min="15622" max="15622" width="23.140625" style="43" customWidth="1"/>
    <col min="15623" max="15624" width="0" style="43" hidden="1" customWidth="1"/>
    <col min="15625" max="15872" width="1.42578125" style="43"/>
    <col min="15873" max="15873" width="7.5703125" style="43" customWidth="1"/>
    <col min="15874" max="15874" width="40.42578125" style="43" customWidth="1"/>
    <col min="15875" max="15875" width="8.5703125" style="43" customWidth="1"/>
    <col min="15876" max="15876" width="13" style="43" customWidth="1"/>
    <col min="15877" max="15877" width="12.85546875" style="43" customWidth="1"/>
    <col min="15878" max="15878" width="23.140625" style="43" customWidth="1"/>
    <col min="15879" max="15880" width="0" style="43" hidden="1" customWidth="1"/>
    <col min="15881" max="16128" width="1.42578125" style="43"/>
    <col min="16129" max="16129" width="7.5703125" style="43" customWidth="1"/>
    <col min="16130" max="16130" width="40.42578125" style="43" customWidth="1"/>
    <col min="16131" max="16131" width="8.5703125" style="43" customWidth="1"/>
    <col min="16132" max="16132" width="13" style="43" customWidth="1"/>
    <col min="16133" max="16133" width="12.85546875" style="43" customWidth="1"/>
    <col min="16134" max="16134" width="23.140625" style="43" customWidth="1"/>
    <col min="16135" max="16136" width="0" style="43" hidden="1" customWidth="1"/>
    <col min="16137" max="16384" width="1.42578125" style="43"/>
  </cols>
  <sheetData>
    <row r="1" spans="1:8" s="1" customFormat="1" ht="11.25" x14ac:dyDescent="0.25">
      <c r="F1" s="2" t="s">
        <v>0</v>
      </c>
      <c r="G1" s="3"/>
      <c r="H1" s="4"/>
    </row>
    <row r="2" spans="1:8" s="1" customFormat="1" ht="11.25" x14ac:dyDescent="0.25">
      <c r="F2" s="2" t="s">
        <v>1</v>
      </c>
      <c r="G2" s="3"/>
      <c r="H2" s="4"/>
    </row>
    <row r="3" spans="1:8" s="1" customFormat="1" ht="11.25" x14ac:dyDescent="0.25">
      <c r="F3" s="2" t="s">
        <v>2</v>
      </c>
      <c r="G3" s="3"/>
      <c r="H3" s="4"/>
    </row>
    <row r="4" spans="1:8" s="5" customFormat="1" ht="15.75" x14ac:dyDescent="0.25">
      <c r="G4" s="6"/>
      <c r="H4" s="7"/>
    </row>
    <row r="5" spans="1:8" s="10" customFormat="1" ht="18.75" x14ac:dyDescent="0.25">
      <c r="A5" s="57" t="s">
        <v>3</v>
      </c>
      <c r="B5" s="57"/>
      <c r="C5" s="57"/>
      <c r="D5" s="57"/>
      <c r="E5" s="57"/>
      <c r="F5" s="57"/>
      <c r="G5" s="8"/>
      <c r="H5" s="9"/>
    </row>
    <row r="6" spans="1:8" s="10" customFormat="1" ht="18.75" x14ac:dyDescent="0.25">
      <c r="A6" s="57" t="s">
        <v>4</v>
      </c>
      <c r="B6" s="57"/>
      <c r="C6" s="57"/>
      <c r="D6" s="57"/>
      <c r="E6" s="57"/>
      <c r="F6" s="57"/>
      <c r="G6" s="8"/>
      <c r="H6" s="9"/>
    </row>
    <row r="7" spans="1:8" s="10" customFormat="1" ht="18.75" x14ac:dyDescent="0.25">
      <c r="A7" s="57" t="s">
        <v>5</v>
      </c>
      <c r="B7" s="57"/>
      <c r="C7" s="57"/>
      <c r="D7" s="57"/>
      <c r="E7" s="57"/>
      <c r="F7" s="57"/>
      <c r="G7" s="8"/>
      <c r="H7" s="9"/>
    </row>
    <row r="8" spans="1:8" s="10" customFormat="1" ht="18.75" x14ac:dyDescent="0.25">
      <c r="A8" s="57" t="s">
        <v>6</v>
      </c>
      <c r="B8" s="57"/>
      <c r="C8" s="57"/>
      <c r="D8" s="57"/>
      <c r="E8" s="57"/>
      <c r="F8" s="57"/>
      <c r="G8" s="8"/>
      <c r="H8" s="9"/>
    </row>
    <row r="9" spans="1:8" s="10" customFormat="1" ht="18.75" x14ac:dyDescent="0.25">
      <c r="A9" s="57" t="s">
        <v>7</v>
      </c>
      <c r="B9" s="57"/>
      <c r="C9" s="57"/>
      <c r="D9" s="57"/>
      <c r="E9" s="57"/>
      <c r="F9" s="57"/>
      <c r="G9" s="8"/>
      <c r="H9" s="9"/>
    </row>
    <row r="10" spans="1:8" s="5" customFormat="1" ht="15.75" x14ac:dyDescent="0.25">
      <c r="G10" s="6"/>
      <c r="H10" s="7"/>
    </row>
    <row r="11" spans="1:8" s="5" customFormat="1" ht="15.75" x14ac:dyDescent="0.25">
      <c r="G11" s="6"/>
      <c r="H11" s="7"/>
    </row>
    <row r="12" spans="1:8" s="11" customFormat="1" ht="15.75" x14ac:dyDescent="0.25">
      <c r="B12" s="12" t="s">
        <v>8</v>
      </c>
      <c r="C12" s="58" t="s">
        <v>148</v>
      </c>
      <c r="D12" s="58"/>
      <c r="E12" s="58"/>
      <c r="F12" s="58"/>
      <c r="G12" s="13"/>
      <c r="H12" s="14"/>
    </row>
    <row r="13" spans="1:8" s="11" customFormat="1" ht="15.75" x14ac:dyDescent="0.25">
      <c r="B13" s="12" t="s">
        <v>9</v>
      </c>
      <c r="C13" s="15" t="s">
        <v>143</v>
      </c>
      <c r="D13" s="15"/>
      <c r="G13" s="13"/>
      <c r="H13" s="14"/>
    </row>
    <row r="14" spans="1:8" s="11" customFormat="1" ht="15.75" x14ac:dyDescent="0.25">
      <c r="B14" s="12" t="s">
        <v>10</v>
      </c>
      <c r="C14" s="16" t="s">
        <v>144</v>
      </c>
      <c r="D14" s="16"/>
      <c r="G14" s="13"/>
      <c r="H14" s="14"/>
    </row>
    <row r="15" spans="1:8" s="11" customFormat="1" ht="15.75" x14ac:dyDescent="0.25">
      <c r="B15" s="12" t="s">
        <v>11</v>
      </c>
      <c r="C15" s="17" t="s">
        <v>146</v>
      </c>
      <c r="D15" s="18"/>
      <c r="E15" s="12" t="s">
        <v>12</v>
      </c>
      <c r="G15" s="13"/>
      <c r="H15" s="14"/>
    </row>
    <row r="16" spans="1:8" s="5" customFormat="1" ht="15.75" x14ac:dyDescent="0.25">
      <c r="G16" s="6"/>
      <c r="H16" s="7"/>
    </row>
    <row r="17" spans="1:8" s="21" customFormat="1" ht="15.75" customHeight="1" x14ac:dyDescent="0.2">
      <c r="A17" s="59" t="s">
        <v>13</v>
      </c>
      <c r="B17" s="59" t="s">
        <v>14</v>
      </c>
      <c r="C17" s="59" t="s">
        <v>15</v>
      </c>
      <c r="D17" s="60" t="s">
        <v>149</v>
      </c>
      <c r="E17" s="60"/>
      <c r="F17" s="61" t="s">
        <v>16</v>
      </c>
      <c r="G17" s="19"/>
      <c r="H17" s="20"/>
    </row>
    <row r="18" spans="1:8" s="21" customFormat="1" ht="15.75" customHeight="1" x14ac:dyDescent="0.2">
      <c r="A18" s="59"/>
      <c r="B18" s="59"/>
      <c r="C18" s="59"/>
      <c r="D18" s="22" t="s">
        <v>17</v>
      </c>
      <c r="E18" s="22" t="s">
        <v>18</v>
      </c>
      <c r="F18" s="61"/>
      <c r="G18" s="19"/>
      <c r="H18" s="20"/>
    </row>
    <row r="19" spans="1:8" s="21" customFormat="1" ht="15" customHeight="1" x14ac:dyDescent="0.2">
      <c r="A19" s="23" t="s">
        <v>19</v>
      </c>
      <c r="B19" s="24" t="s">
        <v>20</v>
      </c>
      <c r="C19" s="25" t="s">
        <v>21</v>
      </c>
      <c r="D19" s="25" t="s">
        <v>21</v>
      </c>
      <c r="E19" s="25" t="s">
        <v>21</v>
      </c>
      <c r="F19" s="23" t="s">
        <v>21</v>
      </c>
      <c r="G19" s="19"/>
      <c r="H19" s="20"/>
    </row>
    <row r="20" spans="1:8" s="21" customFormat="1" ht="12.75" x14ac:dyDescent="0.2">
      <c r="A20" s="26" t="s">
        <v>22</v>
      </c>
      <c r="B20" s="24" t="s">
        <v>23</v>
      </c>
      <c r="C20" s="22" t="s">
        <v>24</v>
      </c>
      <c r="D20" s="27">
        <f>D21+D41</f>
        <v>2395.34</v>
      </c>
      <c r="E20" s="27">
        <f>SUM(E21,E41,E55)</f>
        <v>2343.59</v>
      </c>
      <c r="F20" s="54" t="s">
        <v>150</v>
      </c>
      <c r="G20" s="19" t="str">
        <f t="shared" ref="G20:G40" si="0">IF(AND(H20&gt;0.85,H20&lt;1.15),"-","надо писать")</f>
        <v>-</v>
      </c>
      <c r="H20" s="20">
        <f>E20/D20</f>
        <v>0.97839555136222833</v>
      </c>
    </row>
    <row r="21" spans="1:8" s="21" customFormat="1" ht="41.25" customHeight="1" x14ac:dyDescent="0.2">
      <c r="A21" s="23" t="s">
        <v>25</v>
      </c>
      <c r="B21" s="24" t="s">
        <v>26</v>
      </c>
      <c r="C21" s="25" t="s">
        <v>24</v>
      </c>
      <c r="D21" s="28">
        <f>D22+D27+D29</f>
        <v>1679.25</v>
      </c>
      <c r="E21" s="28">
        <f>SUM(E22,E27,E29,E39,E40)</f>
        <v>1655.53</v>
      </c>
      <c r="F21" s="55"/>
      <c r="G21" s="19" t="str">
        <f t="shared" si="0"/>
        <v>-</v>
      </c>
      <c r="H21" s="20">
        <f t="shared" ref="H21:H59" si="1">E21/D21</f>
        <v>0.98587464641953249</v>
      </c>
    </row>
    <row r="22" spans="1:8" s="21" customFormat="1" ht="41.25" customHeight="1" x14ac:dyDescent="0.2">
      <c r="A22" s="23" t="s">
        <v>27</v>
      </c>
      <c r="B22" s="24" t="s">
        <v>28</v>
      </c>
      <c r="C22" s="25" t="s">
        <v>24</v>
      </c>
      <c r="D22" s="28">
        <f>SUM(D23:D25)</f>
        <v>677.98</v>
      </c>
      <c r="E22" s="28">
        <f>SUM(E23:E25)</f>
        <v>666.92</v>
      </c>
      <c r="F22" s="55"/>
      <c r="G22" s="19" t="str">
        <f t="shared" si="0"/>
        <v>-</v>
      </c>
      <c r="H22" s="20">
        <f t="shared" si="1"/>
        <v>0.98368683441989435</v>
      </c>
    </row>
    <row r="23" spans="1:8" s="21" customFormat="1" ht="25.5" x14ac:dyDescent="0.2">
      <c r="A23" s="26" t="s">
        <v>29</v>
      </c>
      <c r="B23" s="24" t="s">
        <v>30</v>
      </c>
      <c r="C23" s="22" t="s">
        <v>24</v>
      </c>
      <c r="D23" s="29">
        <f>51.84+19.72</f>
        <v>71.56</v>
      </c>
      <c r="E23" s="29">
        <v>49.79</v>
      </c>
      <c r="F23" s="55"/>
      <c r="G23" s="19" t="str">
        <f t="shared" si="0"/>
        <v>надо писать</v>
      </c>
      <c r="H23" s="20">
        <f t="shared" si="1"/>
        <v>0.69577976523197316</v>
      </c>
    </row>
    <row r="24" spans="1:8" s="21" customFormat="1" ht="15" customHeight="1" x14ac:dyDescent="0.2">
      <c r="A24" s="23" t="s">
        <v>31</v>
      </c>
      <c r="B24" s="24" t="s">
        <v>32</v>
      </c>
      <c r="C24" s="25" t="s">
        <v>24</v>
      </c>
      <c r="D24" s="30"/>
      <c r="E24" s="30"/>
      <c r="F24" s="55"/>
      <c r="G24" s="19" t="e">
        <f t="shared" si="0"/>
        <v>#DIV/0!</v>
      </c>
      <c r="H24" s="20" t="e">
        <f t="shared" si="1"/>
        <v>#DIV/0!</v>
      </c>
    </row>
    <row r="25" spans="1:8" s="21" customFormat="1" ht="51" x14ac:dyDescent="0.2">
      <c r="A25" s="26" t="s">
        <v>33</v>
      </c>
      <c r="B25" s="24" t="s">
        <v>34</v>
      </c>
      <c r="C25" s="22" t="s">
        <v>24</v>
      </c>
      <c r="D25" s="31">
        <v>606.41999999999996</v>
      </c>
      <c r="E25" s="31">
        <v>617.13</v>
      </c>
      <c r="F25" s="55"/>
      <c r="G25" s="19" t="str">
        <f t="shared" si="0"/>
        <v>-</v>
      </c>
      <c r="H25" s="20">
        <f t="shared" si="1"/>
        <v>1.0176610270109825</v>
      </c>
    </row>
    <row r="26" spans="1:8" s="21" customFormat="1" ht="15" customHeight="1" x14ac:dyDescent="0.2">
      <c r="A26" s="23" t="s">
        <v>35</v>
      </c>
      <c r="B26" s="24" t="s">
        <v>36</v>
      </c>
      <c r="C26" s="25" t="s">
        <v>24</v>
      </c>
      <c r="D26" s="30"/>
      <c r="E26" s="30"/>
      <c r="F26" s="55"/>
      <c r="G26" s="19" t="e">
        <f t="shared" si="0"/>
        <v>#DIV/0!</v>
      </c>
      <c r="H26" s="20" t="e">
        <f t="shared" si="1"/>
        <v>#DIV/0!</v>
      </c>
    </row>
    <row r="27" spans="1:8" s="21" customFormat="1" ht="12.75" x14ac:dyDescent="0.2">
      <c r="A27" s="23" t="s">
        <v>37</v>
      </c>
      <c r="B27" s="24" t="s">
        <v>38</v>
      </c>
      <c r="C27" s="25" t="s">
        <v>24</v>
      </c>
      <c r="D27" s="30">
        <v>866.83</v>
      </c>
      <c r="E27" s="30">
        <v>812.88</v>
      </c>
      <c r="F27" s="55"/>
      <c r="G27" s="19" t="str">
        <f t="shared" si="0"/>
        <v>-</v>
      </c>
      <c r="H27" s="20">
        <f t="shared" si="1"/>
        <v>0.93776172952020576</v>
      </c>
    </row>
    <row r="28" spans="1:8" s="21" customFormat="1" ht="15" customHeight="1" x14ac:dyDescent="0.2">
      <c r="A28" s="23" t="s">
        <v>39</v>
      </c>
      <c r="B28" s="24" t="s">
        <v>36</v>
      </c>
      <c r="C28" s="25" t="s">
        <v>24</v>
      </c>
      <c r="D28" s="30"/>
      <c r="E28" s="30"/>
      <c r="F28" s="55"/>
      <c r="G28" s="19" t="e">
        <f t="shared" si="0"/>
        <v>#DIV/0!</v>
      </c>
      <c r="H28" s="20" t="e">
        <f t="shared" si="1"/>
        <v>#DIV/0!</v>
      </c>
    </row>
    <row r="29" spans="1:8" s="21" customFormat="1" ht="25.5" x14ac:dyDescent="0.2">
      <c r="A29" s="26" t="s">
        <v>40</v>
      </c>
      <c r="B29" s="24" t="s">
        <v>41</v>
      </c>
      <c r="C29" s="22" t="s">
        <v>24</v>
      </c>
      <c r="D29" s="27">
        <f>SUM(D30:D32)</f>
        <v>134.44</v>
      </c>
      <c r="E29" s="27">
        <f>SUM(E30:E32)</f>
        <v>175.73000000000002</v>
      </c>
      <c r="F29" s="55"/>
      <c r="G29" s="19" t="str">
        <f t="shared" si="0"/>
        <v>надо писать</v>
      </c>
      <c r="H29" s="20">
        <f t="shared" si="1"/>
        <v>1.3071258554001788</v>
      </c>
    </row>
    <row r="30" spans="1:8" s="21" customFormat="1" ht="25.5" x14ac:dyDescent="0.2">
      <c r="A30" s="26" t="s">
        <v>42</v>
      </c>
      <c r="B30" s="24" t="s">
        <v>43</v>
      </c>
      <c r="C30" s="22" t="s">
        <v>24</v>
      </c>
      <c r="D30" s="29"/>
      <c r="E30" s="29"/>
      <c r="F30" s="55"/>
      <c r="G30" s="19" t="e">
        <f t="shared" si="0"/>
        <v>#DIV/0!</v>
      </c>
      <c r="H30" s="20" t="e">
        <f t="shared" si="1"/>
        <v>#DIV/0!</v>
      </c>
    </row>
    <row r="31" spans="1:8" s="21" customFormat="1" ht="15" customHeight="1" x14ac:dyDescent="0.2">
      <c r="A31" s="23" t="s">
        <v>44</v>
      </c>
      <c r="B31" s="24" t="s">
        <v>45</v>
      </c>
      <c r="C31" s="25" t="s">
        <v>24</v>
      </c>
      <c r="D31" s="30"/>
      <c r="E31" s="30"/>
      <c r="F31" s="55"/>
      <c r="G31" s="19" t="e">
        <f t="shared" si="0"/>
        <v>#DIV/0!</v>
      </c>
      <c r="H31" s="20" t="e">
        <f t="shared" si="1"/>
        <v>#DIV/0!</v>
      </c>
    </row>
    <row r="32" spans="1:8" s="21" customFormat="1" ht="15.75" x14ac:dyDescent="0.2">
      <c r="A32" s="26" t="s">
        <v>46</v>
      </c>
      <c r="B32" s="24" t="s">
        <v>47</v>
      </c>
      <c r="C32" s="22" t="s">
        <v>24</v>
      </c>
      <c r="D32" s="27">
        <f>SUM(D33:D38)</f>
        <v>134.44</v>
      </c>
      <c r="E32" s="27">
        <f>SUM(E33:E38)</f>
        <v>175.73000000000002</v>
      </c>
      <c r="F32" s="55"/>
      <c r="G32" s="19" t="str">
        <f t="shared" si="0"/>
        <v>надо писать</v>
      </c>
      <c r="H32" s="20">
        <f t="shared" si="1"/>
        <v>1.3071258554001788</v>
      </c>
    </row>
    <row r="33" spans="1:8" s="21" customFormat="1" ht="12.75" x14ac:dyDescent="0.2">
      <c r="A33" s="26"/>
      <c r="B33" s="32" t="s">
        <v>48</v>
      </c>
      <c r="C33" s="22" t="s">
        <v>24</v>
      </c>
      <c r="D33" s="29">
        <v>11.43</v>
      </c>
      <c r="E33" s="29">
        <v>11.43</v>
      </c>
      <c r="F33" s="55"/>
      <c r="G33" s="19" t="str">
        <f t="shared" si="0"/>
        <v>-</v>
      </c>
      <c r="H33" s="20">
        <f t="shared" si="1"/>
        <v>1</v>
      </c>
    </row>
    <row r="34" spans="1:8" s="21" customFormat="1" ht="12.75" x14ac:dyDescent="0.2">
      <c r="A34" s="26"/>
      <c r="B34" s="32" t="s">
        <v>49</v>
      </c>
      <c r="C34" s="22" t="s">
        <v>24</v>
      </c>
      <c r="D34" s="29"/>
      <c r="E34" s="29"/>
      <c r="F34" s="55"/>
      <c r="G34" s="19" t="e">
        <f t="shared" si="0"/>
        <v>#DIV/0!</v>
      </c>
      <c r="H34" s="20" t="e">
        <f t="shared" si="1"/>
        <v>#DIV/0!</v>
      </c>
    </row>
    <row r="35" spans="1:8" s="21" customFormat="1" ht="12.75" x14ac:dyDescent="0.2">
      <c r="A35" s="26"/>
      <c r="B35" s="32" t="s">
        <v>50</v>
      </c>
      <c r="C35" s="22" t="s">
        <v>24</v>
      </c>
      <c r="D35" s="29">
        <v>3.8</v>
      </c>
      <c r="E35" s="29">
        <v>9.6300000000000008</v>
      </c>
      <c r="F35" s="55"/>
      <c r="G35" s="19" t="str">
        <f t="shared" si="0"/>
        <v>надо писать</v>
      </c>
      <c r="H35" s="20">
        <f t="shared" si="1"/>
        <v>2.5342105263157899</v>
      </c>
    </row>
    <row r="36" spans="1:8" s="21" customFormat="1" ht="12.75" x14ac:dyDescent="0.2">
      <c r="A36" s="26"/>
      <c r="B36" s="32" t="s">
        <v>51</v>
      </c>
      <c r="C36" s="22" t="s">
        <v>24</v>
      </c>
      <c r="D36" s="29"/>
      <c r="E36" s="29"/>
      <c r="F36" s="55"/>
      <c r="G36" s="19" t="e">
        <f t="shared" si="0"/>
        <v>#DIV/0!</v>
      </c>
      <c r="H36" s="20" t="e">
        <f t="shared" si="1"/>
        <v>#DIV/0!</v>
      </c>
    </row>
    <row r="37" spans="1:8" s="21" customFormat="1" ht="12.75" x14ac:dyDescent="0.2">
      <c r="A37" s="26"/>
      <c r="B37" s="32" t="s">
        <v>52</v>
      </c>
      <c r="C37" s="22" t="s">
        <v>24</v>
      </c>
      <c r="D37" s="29">
        <f>3.85+12</f>
        <v>15.85</v>
      </c>
      <c r="E37" s="29">
        <f>28.88+22.42</f>
        <v>51.3</v>
      </c>
      <c r="F37" s="55"/>
      <c r="G37" s="19" t="str">
        <f t="shared" si="0"/>
        <v>надо писать</v>
      </c>
      <c r="H37" s="20">
        <f t="shared" si="1"/>
        <v>3.2365930599369084</v>
      </c>
    </row>
    <row r="38" spans="1:8" s="21" customFormat="1" ht="12.75" x14ac:dyDescent="0.2">
      <c r="A38" s="26"/>
      <c r="B38" s="32" t="s">
        <v>53</v>
      </c>
      <c r="C38" s="22" t="s">
        <v>24</v>
      </c>
      <c r="D38" s="29">
        <v>103.36</v>
      </c>
      <c r="E38" s="29">
        <v>103.37</v>
      </c>
      <c r="F38" s="55"/>
      <c r="G38" s="19" t="str">
        <f t="shared" si="0"/>
        <v>-</v>
      </c>
      <c r="H38" s="20">
        <f t="shared" si="1"/>
        <v>1.0000967492260062</v>
      </c>
    </row>
    <row r="39" spans="1:8" s="21" customFormat="1" ht="38.25" customHeight="1" x14ac:dyDescent="0.2">
      <c r="A39" s="26" t="s">
        <v>54</v>
      </c>
      <c r="B39" s="24" t="s">
        <v>55</v>
      </c>
      <c r="C39" s="22" t="s">
        <v>24</v>
      </c>
      <c r="D39" s="29"/>
      <c r="E39" s="29"/>
      <c r="F39" s="55"/>
      <c r="G39" s="19" t="e">
        <f t="shared" si="0"/>
        <v>#DIV/0!</v>
      </c>
      <c r="H39" s="20" t="e">
        <f t="shared" si="1"/>
        <v>#DIV/0!</v>
      </c>
    </row>
    <row r="40" spans="1:8" s="21" customFormat="1" ht="25.5" x14ac:dyDescent="0.2">
      <c r="A40" s="26" t="s">
        <v>56</v>
      </c>
      <c r="B40" s="24" t="s">
        <v>57</v>
      </c>
      <c r="C40" s="22" t="s">
        <v>24</v>
      </c>
      <c r="D40" s="29"/>
      <c r="E40" s="29"/>
      <c r="F40" s="55"/>
      <c r="G40" s="19" t="e">
        <f t="shared" si="0"/>
        <v>#DIV/0!</v>
      </c>
      <c r="H40" s="20" t="e">
        <f t="shared" si="1"/>
        <v>#DIV/0!</v>
      </c>
    </row>
    <row r="41" spans="1:8" s="21" customFormat="1" ht="25.5" x14ac:dyDescent="0.2">
      <c r="A41" s="26" t="s">
        <v>58</v>
      </c>
      <c r="B41" s="24" t="s">
        <v>59</v>
      </c>
      <c r="C41" s="22" t="s">
        <v>24</v>
      </c>
      <c r="D41" s="27">
        <f>SUM(D42:D51,D53:D54)</f>
        <v>716.09</v>
      </c>
      <c r="E41" s="27">
        <f>SUM(E42:E51,E53:E54)</f>
        <v>688.06</v>
      </c>
      <c r="F41" s="55"/>
      <c r="G41" s="19" t="str">
        <f>IF(AND(H41&gt;0.85,H41&lt;1.15),"-","надо писать")</f>
        <v>-</v>
      </c>
      <c r="H41" s="20">
        <f t="shared" si="1"/>
        <v>0.96085687553240506</v>
      </c>
    </row>
    <row r="42" spans="1:8" s="21" customFormat="1" ht="15" customHeight="1" x14ac:dyDescent="0.2">
      <c r="A42" s="23" t="s">
        <v>60</v>
      </c>
      <c r="B42" s="24" t="s">
        <v>61</v>
      </c>
      <c r="C42" s="25" t="s">
        <v>24</v>
      </c>
      <c r="D42" s="30"/>
      <c r="E42" s="30"/>
      <c r="F42" s="55"/>
      <c r="G42" s="19" t="e">
        <f t="shared" ref="G42:G59" si="2">IF(AND(H42&gt;0.85,H42&lt;1.15),"-","надо писать")</f>
        <v>#DIV/0!</v>
      </c>
      <c r="H42" s="20" t="e">
        <f t="shared" si="1"/>
        <v>#DIV/0!</v>
      </c>
    </row>
    <row r="43" spans="1:8" s="21" customFormat="1" ht="38.25" x14ac:dyDescent="0.2">
      <c r="A43" s="26" t="s">
        <v>62</v>
      </c>
      <c r="B43" s="24" t="s">
        <v>63</v>
      </c>
      <c r="C43" s="22" t="s">
        <v>24</v>
      </c>
      <c r="D43" s="29"/>
      <c r="E43" s="29"/>
      <c r="F43" s="55"/>
      <c r="G43" s="19" t="e">
        <f t="shared" si="2"/>
        <v>#DIV/0!</v>
      </c>
      <c r="H43" s="20" t="e">
        <f t="shared" si="1"/>
        <v>#DIV/0!</v>
      </c>
    </row>
    <row r="44" spans="1:8" s="21" customFormat="1" ht="12.75" x14ac:dyDescent="0.2">
      <c r="A44" s="23" t="s">
        <v>64</v>
      </c>
      <c r="B44" s="24" t="s">
        <v>65</v>
      </c>
      <c r="C44" s="25" t="s">
        <v>24</v>
      </c>
      <c r="D44" s="30">
        <v>424.71</v>
      </c>
      <c r="E44" s="30">
        <v>413.23</v>
      </c>
      <c r="F44" s="55"/>
      <c r="G44" s="19" t="str">
        <f t="shared" si="2"/>
        <v>-</v>
      </c>
      <c r="H44" s="20">
        <f t="shared" si="1"/>
        <v>0.97296979115160942</v>
      </c>
    </row>
    <row r="45" spans="1:8" s="21" customFormat="1" ht="12.75" x14ac:dyDescent="0.2">
      <c r="A45" s="23" t="s">
        <v>66</v>
      </c>
      <c r="B45" s="24" t="s">
        <v>67</v>
      </c>
      <c r="C45" s="25" t="s">
        <v>24</v>
      </c>
      <c r="D45" s="30">
        <v>265.25</v>
      </c>
      <c r="E45" s="30">
        <v>248.74</v>
      </c>
      <c r="F45" s="55"/>
      <c r="G45" s="19" t="str">
        <f t="shared" si="2"/>
        <v>-</v>
      </c>
      <c r="H45" s="20">
        <f t="shared" si="1"/>
        <v>0.93775683317624881</v>
      </c>
    </row>
    <row r="46" spans="1:8" s="21" customFormat="1" ht="38.25" x14ac:dyDescent="0.2">
      <c r="A46" s="26" t="s">
        <v>68</v>
      </c>
      <c r="B46" s="24" t="s">
        <v>69</v>
      </c>
      <c r="C46" s="22" t="s">
        <v>24</v>
      </c>
      <c r="D46" s="29"/>
      <c r="E46" s="29"/>
      <c r="F46" s="55"/>
      <c r="G46" s="19" t="e">
        <f t="shared" si="2"/>
        <v>#DIV/0!</v>
      </c>
      <c r="H46" s="20" t="e">
        <f t="shared" si="1"/>
        <v>#DIV/0!</v>
      </c>
    </row>
    <row r="47" spans="1:8" s="21" customFormat="1" ht="12.75" x14ac:dyDescent="0.2">
      <c r="A47" s="23" t="s">
        <v>70</v>
      </c>
      <c r="B47" s="24" t="s">
        <v>71</v>
      </c>
      <c r="C47" s="25" t="s">
        <v>24</v>
      </c>
      <c r="D47" s="30">
        <v>22.43</v>
      </c>
      <c r="E47" s="30">
        <v>22.43</v>
      </c>
      <c r="F47" s="55"/>
      <c r="G47" s="19" t="str">
        <f t="shared" si="2"/>
        <v>-</v>
      </c>
      <c r="H47" s="20">
        <f t="shared" si="1"/>
        <v>1</v>
      </c>
    </row>
    <row r="48" spans="1:8" s="21" customFormat="1" ht="12.75" x14ac:dyDescent="0.2">
      <c r="A48" s="23" t="s">
        <v>72</v>
      </c>
      <c r="B48" s="24" t="s">
        <v>73</v>
      </c>
      <c r="C48" s="25" t="s">
        <v>24</v>
      </c>
      <c r="D48" s="30"/>
      <c r="E48" s="30"/>
      <c r="F48" s="55"/>
      <c r="G48" s="19" t="e">
        <f t="shared" si="2"/>
        <v>#DIV/0!</v>
      </c>
      <c r="H48" s="20" t="e">
        <f t="shared" si="1"/>
        <v>#DIV/0!</v>
      </c>
    </row>
    <row r="49" spans="1:8" s="21" customFormat="1" ht="12.75" x14ac:dyDescent="0.2">
      <c r="A49" s="23" t="s">
        <v>74</v>
      </c>
      <c r="B49" s="24" t="s">
        <v>75</v>
      </c>
      <c r="C49" s="25" t="s">
        <v>24</v>
      </c>
      <c r="D49" s="30"/>
      <c r="E49" s="30"/>
      <c r="F49" s="55"/>
      <c r="G49" s="19" t="e">
        <f t="shared" si="2"/>
        <v>#DIV/0!</v>
      </c>
      <c r="H49" s="20" t="e">
        <f t="shared" si="1"/>
        <v>#DIV/0!</v>
      </c>
    </row>
    <row r="50" spans="1:8" s="21" customFormat="1" ht="12.75" x14ac:dyDescent="0.2">
      <c r="A50" s="23" t="s">
        <v>76</v>
      </c>
      <c r="B50" s="24" t="s">
        <v>77</v>
      </c>
      <c r="C50" s="25" t="s">
        <v>24</v>
      </c>
      <c r="D50" s="30">
        <v>3.7</v>
      </c>
      <c r="E50" s="30">
        <v>3.66</v>
      </c>
      <c r="F50" s="56"/>
      <c r="G50" s="19" t="str">
        <f t="shared" si="2"/>
        <v>-</v>
      </c>
      <c r="H50" s="20">
        <f t="shared" si="1"/>
        <v>0.98918918918918919</v>
      </c>
    </row>
    <row r="51" spans="1:8" s="21" customFormat="1" ht="63.75" x14ac:dyDescent="0.2">
      <c r="A51" s="26" t="s">
        <v>78</v>
      </c>
      <c r="B51" s="24" t="s">
        <v>79</v>
      </c>
      <c r="C51" s="22" t="s">
        <v>24</v>
      </c>
      <c r="D51" s="29"/>
      <c r="E51" s="29"/>
      <c r="F51" s="33"/>
      <c r="G51" s="19" t="e">
        <f t="shared" si="2"/>
        <v>#DIV/0!</v>
      </c>
      <c r="H51" s="20" t="e">
        <f t="shared" si="1"/>
        <v>#DIV/0!</v>
      </c>
    </row>
    <row r="52" spans="1:8" s="21" customFormat="1" ht="25.5" x14ac:dyDescent="0.2">
      <c r="A52" s="26" t="s">
        <v>80</v>
      </c>
      <c r="B52" s="24" t="s">
        <v>81</v>
      </c>
      <c r="C52" s="22" t="s">
        <v>82</v>
      </c>
      <c r="D52" s="29"/>
      <c r="E52" s="29"/>
      <c r="F52" s="33"/>
      <c r="G52" s="19" t="e">
        <f t="shared" si="2"/>
        <v>#DIV/0!</v>
      </c>
      <c r="H52" s="20" t="e">
        <f t="shared" si="1"/>
        <v>#DIV/0!</v>
      </c>
    </row>
    <row r="53" spans="1:8" s="21" customFormat="1" ht="102" x14ac:dyDescent="0.2">
      <c r="A53" s="26" t="s">
        <v>83</v>
      </c>
      <c r="B53" s="24" t="s">
        <v>84</v>
      </c>
      <c r="C53" s="22" t="s">
        <v>24</v>
      </c>
      <c r="D53" s="29"/>
      <c r="E53" s="29"/>
      <c r="F53" s="33"/>
      <c r="G53" s="19" t="e">
        <f t="shared" si="2"/>
        <v>#DIV/0!</v>
      </c>
      <c r="H53" s="20" t="e">
        <f t="shared" si="1"/>
        <v>#DIV/0!</v>
      </c>
    </row>
    <row r="54" spans="1:8" s="21" customFormat="1" ht="25.5" x14ac:dyDescent="0.2">
      <c r="A54" s="26" t="s">
        <v>85</v>
      </c>
      <c r="B54" s="24" t="s">
        <v>86</v>
      </c>
      <c r="C54" s="22" t="s">
        <v>24</v>
      </c>
      <c r="D54" s="29"/>
      <c r="E54" s="29"/>
      <c r="F54" s="33"/>
      <c r="G54" s="19" t="e">
        <f t="shared" si="2"/>
        <v>#DIV/0!</v>
      </c>
      <c r="H54" s="20" t="e">
        <f t="shared" si="1"/>
        <v>#DIV/0!</v>
      </c>
    </row>
    <row r="55" spans="1:8" s="21" customFormat="1" ht="38.25" x14ac:dyDescent="0.2">
      <c r="A55" s="26" t="s">
        <v>87</v>
      </c>
      <c r="B55" s="24" t="s">
        <v>88</v>
      </c>
      <c r="C55" s="22" t="s">
        <v>24</v>
      </c>
      <c r="D55" s="29"/>
      <c r="E55" s="29"/>
      <c r="F55" s="33"/>
      <c r="G55" s="19" t="e">
        <f t="shared" si="2"/>
        <v>#DIV/0!</v>
      </c>
      <c r="H55" s="20" t="e">
        <f t="shared" si="1"/>
        <v>#DIV/0!</v>
      </c>
    </row>
    <row r="56" spans="1:8" s="21" customFormat="1" ht="25.5" x14ac:dyDescent="0.2">
      <c r="A56" s="26" t="s">
        <v>89</v>
      </c>
      <c r="B56" s="24" t="s">
        <v>90</v>
      </c>
      <c r="C56" s="22" t="s">
        <v>24</v>
      </c>
      <c r="D56" s="34"/>
      <c r="E56" s="34"/>
      <c r="F56" s="33"/>
      <c r="G56" s="19" t="e">
        <f t="shared" si="2"/>
        <v>#DIV/0!</v>
      </c>
      <c r="H56" s="20" t="e">
        <f t="shared" si="1"/>
        <v>#DIV/0!</v>
      </c>
    </row>
    <row r="57" spans="1:8" s="21" customFormat="1" ht="38.25" x14ac:dyDescent="0.2">
      <c r="A57" s="26" t="s">
        <v>91</v>
      </c>
      <c r="B57" s="24" t="s">
        <v>147</v>
      </c>
      <c r="C57" s="22" t="s">
        <v>24</v>
      </c>
      <c r="D57" s="29">
        <v>483.8</v>
      </c>
      <c r="E57" s="29">
        <v>369.38</v>
      </c>
      <c r="F57" s="35"/>
      <c r="G57" s="19" t="str">
        <f t="shared" si="2"/>
        <v>надо писать</v>
      </c>
      <c r="H57" s="20">
        <f t="shared" si="1"/>
        <v>0.76349731293923107</v>
      </c>
    </row>
    <row r="58" spans="1:8" s="21" customFormat="1" ht="25.5" x14ac:dyDescent="0.2">
      <c r="A58" s="26" t="s">
        <v>25</v>
      </c>
      <c r="B58" s="24" t="s">
        <v>92</v>
      </c>
      <c r="C58" s="22" t="s">
        <v>93</v>
      </c>
      <c r="D58" s="29">
        <v>0.91</v>
      </c>
      <c r="E58" s="29">
        <v>1.1279999999999999</v>
      </c>
      <c r="F58" s="33"/>
      <c r="G58" s="19" t="str">
        <f t="shared" si="2"/>
        <v>надо писать</v>
      </c>
      <c r="H58" s="20">
        <f t="shared" si="1"/>
        <v>1.2395604395604394</v>
      </c>
    </row>
    <row r="59" spans="1:8" s="21" customFormat="1" ht="50.25" customHeight="1" x14ac:dyDescent="0.2">
      <c r="A59" s="26" t="s">
        <v>58</v>
      </c>
      <c r="B59" s="24" t="s">
        <v>94</v>
      </c>
      <c r="C59" s="22" t="s">
        <v>24</v>
      </c>
      <c r="D59" s="27">
        <v>2.9268700000000001</v>
      </c>
      <c r="E59" s="27">
        <v>2.9268700000000001</v>
      </c>
      <c r="F59" s="33"/>
      <c r="G59" s="19" t="str">
        <f t="shared" si="2"/>
        <v>-</v>
      </c>
      <c r="H59" s="20">
        <f t="shared" si="1"/>
        <v>1</v>
      </c>
    </row>
    <row r="60" spans="1:8" s="21" customFormat="1" ht="53.25" customHeight="1" x14ac:dyDescent="0.2">
      <c r="A60" s="26" t="s">
        <v>95</v>
      </c>
      <c r="B60" s="24" t="s">
        <v>96</v>
      </c>
      <c r="C60" s="22" t="s">
        <v>21</v>
      </c>
      <c r="D60" s="36" t="s">
        <v>21</v>
      </c>
      <c r="E60" s="36" t="s">
        <v>21</v>
      </c>
      <c r="F60" s="26" t="s">
        <v>21</v>
      </c>
      <c r="G60" s="19"/>
      <c r="H60" s="20"/>
    </row>
    <row r="61" spans="1:8" s="21" customFormat="1" ht="25.5" x14ac:dyDescent="0.2">
      <c r="A61" s="26" t="s">
        <v>22</v>
      </c>
      <c r="B61" s="48" t="s">
        <v>97</v>
      </c>
      <c r="C61" s="49" t="s">
        <v>98</v>
      </c>
      <c r="D61" s="37">
        <v>7</v>
      </c>
      <c r="E61" s="37">
        <v>7</v>
      </c>
      <c r="F61" s="33"/>
      <c r="G61" s="19"/>
      <c r="H61" s="20"/>
    </row>
    <row r="62" spans="1:8" s="21" customFormat="1" ht="15" customHeight="1" x14ac:dyDescent="0.2">
      <c r="A62" s="23" t="s">
        <v>99</v>
      </c>
      <c r="B62" s="48" t="s">
        <v>100</v>
      </c>
      <c r="C62" s="50" t="s">
        <v>101</v>
      </c>
      <c r="D62" s="38">
        <f>2500+8880</f>
        <v>11380</v>
      </c>
      <c r="E62" s="37">
        <f>D62</f>
        <v>11380</v>
      </c>
      <c r="F62" s="39"/>
      <c r="G62" s="19"/>
      <c r="H62" s="20"/>
    </row>
    <row r="63" spans="1:8" s="21" customFormat="1" ht="25.5" x14ac:dyDescent="0.2">
      <c r="A63" s="26" t="s">
        <v>102</v>
      </c>
      <c r="B63" s="48" t="s">
        <v>103</v>
      </c>
      <c r="C63" s="49" t="s">
        <v>101</v>
      </c>
      <c r="D63" s="37">
        <f>D62</f>
        <v>11380</v>
      </c>
      <c r="E63" s="37">
        <f t="shared" ref="E63:E75" si="3">D63</f>
        <v>11380</v>
      </c>
      <c r="F63" s="33"/>
      <c r="G63" s="19"/>
      <c r="H63" s="20"/>
    </row>
    <row r="64" spans="1:8" s="21" customFormat="1" ht="25.5" x14ac:dyDescent="0.2">
      <c r="A64" s="26" t="s">
        <v>104</v>
      </c>
      <c r="B64" s="48" t="s">
        <v>105</v>
      </c>
      <c r="C64" s="49" t="s">
        <v>106</v>
      </c>
      <c r="D64" s="37">
        <v>0</v>
      </c>
      <c r="E64" s="37">
        <f t="shared" si="3"/>
        <v>0</v>
      </c>
      <c r="F64" s="47"/>
      <c r="G64" s="19"/>
      <c r="H64" s="20"/>
    </row>
    <row r="65" spans="1:8" s="21" customFormat="1" ht="25.5" x14ac:dyDescent="0.2">
      <c r="A65" s="26" t="s">
        <v>107</v>
      </c>
      <c r="B65" s="24" t="s">
        <v>108</v>
      </c>
      <c r="C65" s="22" t="s">
        <v>106</v>
      </c>
      <c r="D65" s="37">
        <v>0</v>
      </c>
      <c r="E65" s="37">
        <f t="shared" si="3"/>
        <v>0</v>
      </c>
      <c r="F65" s="33"/>
      <c r="G65" s="19"/>
      <c r="H65" s="20"/>
    </row>
    <row r="66" spans="1:8" s="21" customFormat="1" ht="25.5" x14ac:dyDescent="0.2">
      <c r="A66" s="26" t="s">
        <v>109</v>
      </c>
      <c r="B66" s="24" t="s">
        <v>110</v>
      </c>
      <c r="C66" s="22" t="s">
        <v>106</v>
      </c>
      <c r="D66" s="37">
        <v>21.146999999999998</v>
      </c>
      <c r="E66" s="37">
        <f t="shared" si="3"/>
        <v>21.146999999999998</v>
      </c>
      <c r="F66" s="33"/>
      <c r="G66" s="19"/>
      <c r="H66" s="20"/>
    </row>
    <row r="67" spans="1:8" s="21" customFormat="1" ht="25.5" x14ac:dyDescent="0.2">
      <c r="A67" s="26" t="s">
        <v>111</v>
      </c>
      <c r="B67" s="24" t="s">
        <v>112</v>
      </c>
      <c r="C67" s="22" t="s">
        <v>106</v>
      </c>
      <c r="D67" s="37">
        <v>40.19</v>
      </c>
      <c r="E67" s="37">
        <f t="shared" si="3"/>
        <v>40.19</v>
      </c>
      <c r="F67" s="33"/>
      <c r="G67" s="19"/>
      <c r="H67" s="20"/>
    </row>
    <row r="68" spans="1:8" s="21" customFormat="1" ht="25.5" x14ac:dyDescent="0.2">
      <c r="A68" s="26" t="s">
        <v>113</v>
      </c>
      <c r="B68" s="24" t="s">
        <v>114</v>
      </c>
      <c r="C68" s="22" t="s">
        <v>106</v>
      </c>
      <c r="D68" s="37">
        <f>D69+D70</f>
        <v>89.7</v>
      </c>
      <c r="E68" s="37">
        <f t="shared" si="3"/>
        <v>89.7</v>
      </c>
      <c r="F68" s="33"/>
      <c r="G68" s="19"/>
      <c r="H68" s="20"/>
    </row>
    <row r="69" spans="1:8" s="21" customFormat="1" ht="25.5" x14ac:dyDescent="0.2">
      <c r="A69" s="26" t="s">
        <v>115</v>
      </c>
      <c r="B69" s="24" t="s">
        <v>116</v>
      </c>
      <c r="C69" s="22" t="s">
        <v>106</v>
      </c>
      <c r="D69" s="37">
        <v>0</v>
      </c>
      <c r="E69" s="37">
        <f t="shared" si="3"/>
        <v>0</v>
      </c>
      <c r="F69" s="33"/>
      <c r="G69" s="19"/>
      <c r="H69" s="20"/>
    </row>
    <row r="70" spans="1:8" s="21" customFormat="1" ht="25.5" x14ac:dyDescent="0.2">
      <c r="A70" s="26" t="s">
        <v>117</v>
      </c>
      <c r="B70" s="24" t="s">
        <v>118</v>
      </c>
      <c r="C70" s="22" t="s">
        <v>106</v>
      </c>
      <c r="D70" s="37">
        <v>89.7</v>
      </c>
      <c r="E70" s="37">
        <f t="shared" si="3"/>
        <v>89.7</v>
      </c>
      <c r="F70" s="33"/>
      <c r="G70" s="19"/>
      <c r="H70" s="20"/>
    </row>
    <row r="71" spans="1:8" s="21" customFormat="1" ht="15" customHeight="1" x14ac:dyDescent="0.2">
      <c r="A71" s="23" t="s">
        <v>119</v>
      </c>
      <c r="B71" s="24" t="s">
        <v>120</v>
      </c>
      <c r="C71" s="25" t="s">
        <v>121</v>
      </c>
      <c r="D71" s="37">
        <f>SUM(D73:D74)</f>
        <v>20.927</v>
      </c>
      <c r="E71" s="37">
        <f t="shared" si="3"/>
        <v>20.927</v>
      </c>
      <c r="F71" s="39"/>
      <c r="G71" s="19"/>
      <c r="H71" s="20"/>
    </row>
    <row r="72" spans="1:8" s="21" customFormat="1" ht="15" customHeight="1" x14ac:dyDescent="0.2">
      <c r="A72" s="26" t="s">
        <v>122</v>
      </c>
      <c r="B72" s="24" t="s">
        <v>123</v>
      </c>
      <c r="C72" s="25" t="s">
        <v>121</v>
      </c>
      <c r="D72" s="37">
        <v>3.0000000000000001E-3</v>
      </c>
      <c r="E72" s="37">
        <f t="shared" si="3"/>
        <v>3.0000000000000001E-3</v>
      </c>
      <c r="F72" s="39"/>
      <c r="G72" s="19"/>
      <c r="H72" s="20"/>
    </row>
    <row r="73" spans="1:8" s="21" customFormat="1" ht="15" customHeight="1" x14ac:dyDescent="0.2">
      <c r="A73" s="26" t="s">
        <v>124</v>
      </c>
      <c r="B73" s="24" t="s">
        <v>125</v>
      </c>
      <c r="C73" s="22" t="s">
        <v>121</v>
      </c>
      <c r="D73" s="37">
        <v>6.0419999999999998</v>
      </c>
      <c r="E73" s="37">
        <f t="shared" si="3"/>
        <v>6.0419999999999998</v>
      </c>
      <c r="F73" s="39"/>
      <c r="G73" s="19"/>
      <c r="H73" s="20"/>
    </row>
    <row r="74" spans="1:8" s="21" customFormat="1" ht="12.75" x14ac:dyDescent="0.2">
      <c r="A74" s="26" t="s">
        <v>126</v>
      </c>
      <c r="B74" s="24" t="s">
        <v>127</v>
      </c>
      <c r="C74" s="22" t="s">
        <v>121</v>
      </c>
      <c r="D74" s="37">
        <v>14.885</v>
      </c>
      <c r="E74" s="37">
        <f t="shared" si="3"/>
        <v>14.885</v>
      </c>
      <c r="F74" s="33"/>
      <c r="G74" s="19"/>
      <c r="H74" s="20"/>
    </row>
    <row r="75" spans="1:8" s="21" customFormat="1" ht="15" customHeight="1" x14ac:dyDescent="0.2">
      <c r="A75" s="23" t="s">
        <v>128</v>
      </c>
      <c r="B75" s="24" t="s">
        <v>129</v>
      </c>
      <c r="C75" s="25" t="s">
        <v>130</v>
      </c>
      <c r="D75" s="38">
        <v>100</v>
      </c>
      <c r="E75" s="37">
        <f t="shared" si="3"/>
        <v>100</v>
      </c>
      <c r="F75" s="39"/>
      <c r="G75" s="19"/>
      <c r="H75" s="20"/>
    </row>
    <row r="76" spans="1:8" s="21" customFormat="1" ht="25.5" x14ac:dyDescent="0.2">
      <c r="A76" s="26" t="s">
        <v>131</v>
      </c>
      <c r="B76" s="24" t="s">
        <v>132</v>
      </c>
      <c r="C76" s="22" t="s">
        <v>24</v>
      </c>
      <c r="D76" s="37">
        <v>0</v>
      </c>
      <c r="E76" s="37">
        <v>0</v>
      </c>
      <c r="F76" s="33"/>
      <c r="G76" s="19"/>
      <c r="H76" s="20"/>
    </row>
    <row r="77" spans="1:8" s="21" customFormat="1" ht="25.5" x14ac:dyDescent="0.2">
      <c r="A77" s="26" t="s">
        <v>133</v>
      </c>
      <c r="B77" s="24" t="s">
        <v>134</v>
      </c>
      <c r="C77" s="22" t="s">
        <v>24</v>
      </c>
      <c r="D77" s="29">
        <v>0</v>
      </c>
      <c r="E77" s="29">
        <v>0</v>
      </c>
      <c r="F77" s="33"/>
      <c r="G77" s="19"/>
      <c r="H77" s="20"/>
    </row>
    <row r="78" spans="1:8" s="21" customFormat="1" ht="41.25" x14ac:dyDescent="0.2">
      <c r="A78" s="26" t="s">
        <v>135</v>
      </c>
      <c r="B78" s="24" t="s">
        <v>136</v>
      </c>
      <c r="C78" s="22" t="s">
        <v>130</v>
      </c>
      <c r="D78" s="29"/>
      <c r="E78" s="36" t="s">
        <v>21</v>
      </c>
      <c r="F78" s="26" t="s">
        <v>21</v>
      </c>
      <c r="G78" s="19"/>
      <c r="H78" s="20"/>
    </row>
    <row r="79" spans="1:8" s="40" customFormat="1" ht="12.75" x14ac:dyDescent="0.25">
      <c r="G79" s="41"/>
      <c r="H79" s="42"/>
    </row>
    <row r="80" spans="1:8" s="40" customFormat="1" ht="12.75" x14ac:dyDescent="0.25">
      <c r="A80" s="40" t="s">
        <v>137</v>
      </c>
      <c r="G80" s="41"/>
      <c r="H80" s="42"/>
    </row>
    <row r="81" spans="1:8" s="21" customFormat="1" ht="12.95" customHeight="1" x14ac:dyDescent="0.2">
      <c r="A81" s="62" t="s">
        <v>138</v>
      </c>
      <c r="B81" s="63"/>
      <c r="C81" s="63"/>
      <c r="D81" s="63"/>
      <c r="E81" s="63"/>
      <c r="F81" s="63"/>
      <c r="G81" s="19"/>
      <c r="H81" s="20"/>
    </row>
    <row r="82" spans="1:8" s="21" customFormat="1" ht="12.95" customHeight="1" x14ac:dyDescent="0.2">
      <c r="A82" s="62"/>
      <c r="B82" s="63"/>
      <c r="C82" s="63"/>
      <c r="D82" s="63"/>
      <c r="E82" s="63"/>
      <c r="F82" s="63"/>
      <c r="G82" s="19"/>
      <c r="H82" s="20"/>
    </row>
    <row r="83" spans="1:8" s="21" customFormat="1" ht="12.95" customHeight="1" x14ac:dyDescent="0.2">
      <c r="A83" s="63"/>
      <c r="B83" s="63"/>
      <c r="C83" s="63"/>
      <c r="D83" s="63"/>
      <c r="E83" s="63"/>
      <c r="F83" s="63"/>
      <c r="G83" s="19"/>
      <c r="H83" s="20"/>
    </row>
    <row r="84" spans="1:8" s="21" customFormat="1" ht="12.95" customHeight="1" x14ac:dyDescent="0.2">
      <c r="A84" s="63"/>
      <c r="B84" s="63"/>
      <c r="C84" s="63"/>
      <c r="D84" s="63"/>
      <c r="E84" s="63"/>
      <c r="F84" s="63"/>
      <c r="G84" s="19"/>
      <c r="H84" s="20"/>
    </row>
    <row r="85" spans="1:8" s="21" customFormat="1" ht="12.95" customHeight="1" x14ac:dyDescent="0.2">
      <c r="A85" s="63"/>
      <c r="B85" s="63"/>
      <c r="C85" s="63"/>
      <c r="D85" s="63"/>
      <c r="E85" s="63"/>
      <c r="F85" s="63"/>
      <c r="G85" s="19"/>
      <c r="H85" s="20"/>
    </row>
    <row r="86" spans="1:8" s="21" customFormat="1" ht="12.95" customHeight="1" x14ac:dyDescent="0.2">
      <c r="A86" s="62" t="s">
        <v>139</v>
      </c>
      <c r="B86" s="62"/>
      <c r="C86" s="62"/>
      <c r="D86" s="62"/>
      <c r="E86" s="62"/>
      <c r="F86" s="62"/>
      <c r="G86" s="19"/>
      <c r="H86" s="20"/>
    </row>
    <row r="87" spans="1:8" s="21" customFormat="1" ht="12.95" customHeight="1" x14ac:dyDescent="0.2">
      <c r="A87" s="62"/>
      <c r="B87" s="62"/>
      <c r="C87" s="62"/>
      <c r="D87" s="62"/>
      <c r="E87" s="62"/>
      <c r="F87" s="62"/>
      <c r="G87" s="19"/>
      <c r="H87" s="20"/>
    </row>
    <row r="88" spans="1:8" s="21" customFormat="1" ht="12.95" customHeight="1" x14ac:dyDescent="0.2">
      <c r="A88" s="62" t="s">
        <v>140</v>
      </c>
      <c r="B88" s="63"/>
      <c r="C88" s="63"/>
      <c r="D88" s="63"/>
      <c r="E88" s="63"/>
      <c r="F88" s="63"/>
      <c r="G88" s="19"/>
      <c r="H88" s="20"/>
    </row>
    <row r="89" spans="1:8" s="21" customFormat="1" ht="12.95" customHeight="1" x14ac:dyDescent="0.2">
      <c r="A89" s="63"/>
      <c r="B89" s="63"/>
      <c r="C89" s="63"/>
      <c r="D89" s="63"/>
      <c r="E89" s="63"/>
      <c r="F89" s="63"/>
      <c r="G89" s="19"/>
      <c r="H89" s="20"/>
    </row>
    <row r="90" spans="1:8" s="21" customFormat="1" ht="12.95" customHeight="1" x14ac:dyDescent="0.2">
      <c r="A90" s="62" t="s">
        <v>141</v>
      </c>
      <c r="B90" s="62"/>
      <c r="C90" s="62"/>
      <c r="D90" s="62"/>
      <c r="E90" s="62"/>
      <c r="F90" s="62"/>
      <c r="G90" s="19"/>
      <c r="H90" s="20"/>
    </row>
    <row r="91" spans="1:8" s="21" customFormat="1" ht="12.95" customHeight="1" x14ac:dyDescent="0.2">
      <c r="A91" s="62"/>
      <c r="B91" s="62"/>
      <c r="C91" s="62"/>
      <c r="D91" s="62"/>
      <c r="E91" s="62"/>
      <c r="F91" s="62"/>
      <c r="G91" s="19"/>
      <c r="H91" s="20"/>
    </row>
    <row r="92" spans="1:8" s="21" customFormat="1" ht="12.95" customHeight="1" x14ac:dyDescent="0.2">
      <c r="A92" s="62" t="s">
        <v>142</v>
      </c>
      <c r="B92" s="63"/>
      <c r="C92" s="63"/>
      <c r="D92" s="63"/>
      <c r="E92" s="63"/>
      <c r="F92" s="63"/>
      <c r="G92" s="19"/>
      <c r="H92" s="20"/>
    </row>
    <row r="93" spans="1:8" s="21" customFormat="1" ht="12.95" customHeight="1" x14ac:dyDescent="0.2">
      <c r="A93" s="63"/>
      <c r="B93" s="63"/>
      <c r="C93" s="63"/>
      <c r="D93" s="63"/>
      <c r="E93" s="63"/>
      <c r="F93" s="63"/>
      <c r="G93" s="19"/>
      <c r="H93" s="20"/>
    </row>
    <row r="94" spans="1:8" s="21" customFormat="1" ht="28.5" customHeight="1" x14ac:dyDescent="0.2">
      <c r="A94" s="64" t="s">
        <v>145</v>
      </c>
      <c r="B94" s="65"/>
      <c r="C94" s="65"/>
      <c r="D94" s="65"/>
      <c r="E94" s="65"/>
      <c r="F94" s="65"/>
      <c r="G94" s="19"/>
      <c r="H94" s="20"/>
    </row>
    <row r="95" spans="1:8" s="53" customFormat="1" ht="21.75" customHeight="1" x14ac:dyDescent="0.25">
      <c r="A95" s="65"/>
      <c r="B95" s="65"/>
      <c r="C95" s="65"/>
      <c r="D95" s="65"/>
      <c r="E95" s="65"/>
      <c r="F95" s="65"/>
      <c r="G95" s="51"/>
      <c r="H95" s="52"/>
    </row>
    <row r="96" spans="1:8" s="21" customFormat="1" ht="12.95" customHeight="1" x14ac:dyDescent="0.2">
      <c r="A96" s="46"/>
      <c r="B96" s="46"/>
      <c r="C96" s="46"/>
      <c r="D96" s="46"/>
      <c r="E96" s="46"/>
      <c r="F96" s="46"/>
      <c r="G96" s="19"/>
      <c r="H96" s="20"/>
    </row>
  </sheetData>
  <mergeCells count="18">
    <mergeCell ref="A81:F85"/>
    <mergeCell ref="A86:F87"/>
    <mergeCell ref="A88:F89"/>
    <mergeCell ref="A90:F91"/>
    <mergeCell ref="A94:F95"/>
    <mergeCell ref="A92:F93"/>
    <mergeCell ref="F20:F50"/>
    <mergeCell ref="A5:F5"/>
    <mergeCell ref="A6:F6"/>
    <mergeCell ref="A7:F7"/>
    <mergeCell ref="A8:F8"/>
    <mergeCell ref="A9:F9"/>
    <mergeCell ref="C12:F12"/>
    <mergeCell ref="A17:A18"/>
    <mergeCell ref="B17:B18"/>
    <mergeCell ref="C17:C18"/>
    <mergeCell ref="D17:E17"/>
    <mergeCell ref="F17:F18"/>
  </mergeCells>
  <conditionalFormatting sqref="G19:H78">
    <cfRule type="containsErrors" dxfId="0" priority="1">
      <formula>ISERROR(G19)</formula>
    </cfRule>
  </conditionalFormatting>
  <printOptions horizontalCentered="1"/>
  <pageMargins left="0.78740157480314965" right="0.19685039370078741" top="0.39370078740157483" bottom="0.19685039370078741" header="0.27559055118110237" footer="0.27559055118110237"/>
  <pageSetup paperSize="9" scale="79" fitToHeight="2" orientation="portrait" r:id="rId1"/>
  <headerFooter alignWithMargins="0"/>
  <rowBreaks count="2" manualBreakCount="2">
    <brk id="46" max="16383" man="1"/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9б индексация_2018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Евгеньевич  Леошко</dc:creator>
  <cp:lastModifiedBy>user</cp:lastModifiedBy>
  <cp:lastPrinted>2021-03-12T11:39:52Z</cp:lastPrinted>
  <dcterms:created xsi:type="dcterms:W3CDTF">2018-04-10T09:48:40Z</dcterms:created>
  <dcterms:modified xsi:type="dcterms:W3CDTF">2021-03-12T11:56:31Z</dcterms:modified>
</cp:coreProperties>
</file>